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ounseling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47" i="1" l="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F14" i="7"/>
  <c r="F8" i="7"/>
  <c r="D8" i="7"/>
  <c r="C8" i="7"/>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E45" i="9" s="1"/>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G17" i="1" l="1"/>
  <c r="E41" i="1"/>
  <c r="G23" i="1"/>
  <c r="Q45" i="9"/>
  <c r="S45" i="9"/>
  <c r="E8" i="7"/>
  <c r="G39" i="9"/>
  <c r="K57" i="9"/>
  <c r="K51" i="9"/>
  <c r="M51" i="9"/>
  <c r="M57" i="9"/>
  <c r="E59" i="3"/>
  <c r="G41" i="3"/>
  <c r="E41" i="3"/>
  <c r="G29" i="3"/>
  <c r="E29" i="3"/>
  <c r="G22"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K35" i="2" l="1"/>
  <c r="E31" i="2"/>
  <c r="C31" i="2"/>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<sst xmlns="http://schemas.openxmlformats.org/spreadsheetml/2006/main" count="937" uniqueCount="110">
  <si>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</si>
  <si>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</si>
  <si>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</si>
  <si>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</si>
  <si>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</si>
  <si>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</si>
  <si>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</si>
  <si>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</si>
  <si>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</si>
  <si>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</si>
  <si>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</si>
  <si>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</si>
  <si>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</si>
  <si>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</si>
  <si>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</si>
  <si>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</si>
  <si>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</si>
  <si>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</si>
  <si>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</si>
  <si>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</si>
  <si>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</si>
  <si>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</si>
  <si>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</si>
  <si>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</si>
  <si>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</si>
  <si>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</si>
  <si>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</si>
  <si>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</si>
  <si>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</si>
  <si>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</si>
  <si>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</si>
  <si>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</si>
  <si>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</si>
  <si>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</si>
  <si>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</si>
  <si>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</si>
  <si>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</si>
  <si>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</si>
  <si>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</si>
  <si>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</si>
  <si>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</si>
  <si>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</si>
  <si>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</si>
  <si>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</si>
  <si>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</si>
  <si>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</si>
  <si>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</si>
  <si>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</si>
  <si>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</si>
  <si>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</si>
  <si>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</si>
  <si>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</si>
  <si>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</si>
  <si>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</si>
  <si>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</si>
  <si>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</si>
  <si>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</si>
  <si>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</si>
  <si>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</si>
  <si>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</si>
  <si>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</si>
  <si>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</si>
  <si>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</si>
  <si>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</si>
  <si>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</si>
  <si>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</si>
  <si>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</si>
  <si>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</si>
  <si>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</si>
  <si>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</si>
  <si>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</si>
  <si>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</si>
  <si>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</si>
  <si>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</si>
  <si>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</si>
  <si>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</si>
  <si>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</si>
  <si>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</si>
  <si>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</si>
  <si>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</si>
  <si>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</si>
  <si>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</si>
  <si>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</si>
  <si>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</si>
  <si>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</si>
  <si>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</si>
  <si>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</si>
  <si>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</si>
  <si>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</si>
  <si>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</si>
  <si>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</si>
  <si>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</si>
  <si>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</si>
  <si>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</si>
  <si>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</si>
  <si>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</si>
  <si>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</si>
  <si>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</si>
  <si>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Counseling</t>
  </si>
  <si>
    <t>Counseling
Success and Retention Rates by Demographics</t>
  </si>
  <si>
    <t>Counseling
Success and Retention Rates by Course</t>
  </si>
  <si>
    <t>Counseling
Success and Retention Rates by Distance Education (DE) Status</t>
  </si>
  <si>
    <t>Counseling
Success and Retention Rates by Distance Education Status and Race/Ethnicity</t>
  </si>
  <si>
    <t>Counseling
Productivity</t>
  </si>
  <si>
    <t>COUN-095 : Academic/Financial Aid Plan</t>
  </si>
  <si>
    <t>COUN-101 : Introduction to College</t>
  </si>
  <si>
    <t>COUN-110 : Career Decision Making</t>
  </si>
  <si>
    <t>COUN-120 : College and Career Success</t>
  </si>
  <si>
    <t>COUN-140 : Self Awareness &amp; Interpersonal</t>
  </si>
  <si>
    <t>COUN-150 : Transfer Success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</si>
</sst>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0" fontId="0" fillId="0" borderId="0" xfId="0" quotePrefix="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2" fontId="0" fillId="0" borderId="1" xfId="0" quotePrefix="1" applyNumberFormat="1" applyBorder="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276225</xdr:colOff>
      <xdr:row>1</xdr:row>
      <xdr:rowOff>0</xdr:rowOff>
    </xdr:from>
    <xdr:to>
      <xdr:col>9</xdr:col>
      <xdr:colOff>218549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2485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63</v>
      </c>
      <c r="B2" s="128"/>
      <c r="C2" s="128"/>
      <c r="D2" s="128"/>
      <c r="E2" s="128"/>
      <c r="F2" s="128"/>
      <c r="G2" s="128"/>
      <c r="H2" s="128"/>
      <c r="I2" s="128"/>
      <c r="J2" s="128"/>
      <c r="K2" s="128"/>
      <c r="L2" s="128"/>
      <c r="M2" s="128"/>
    </row>
    <row r="3" spans="1:13" s="24" customFormat="1" ht="30" x14ac:dyDescent="0.25">
      <c r="A3" s="51" t="s">
        <v>10</v>
      </c>
      <c r="B3" s="126" t="s">
        <v>0</v>
      </c>
      <c r="C3" s="126"/>
      <c r="D3" s="126" t="s">
        <v>1</v>
      </c>
      <c r="E3" s="126"/>
      <c r="F3" s="126" t="s">
        <v>2</v>
      </c>
      <c r="G3" s="126"/>
      <c r="H3" s="126" t="s">
        <v>48</v>
      </c>
      <c r="I3" s="126"/>
      <c r="J3" s="126" t="s">
        <v>47</v>
      </c>
      <c r="K3" s="126"/>
      <c r="L3" s="50" t="s">
        <v>31</v>
      </c>
      <c r="M3" s="50" t="s">
        <v>96</v>
      </c>
    </row>
    <row r="4" spans="1:13" x14ac:dyDescent="0.25">
      <c r="A4" s="16" t="s">
        <v>11</v>
      </c>
      <c r="B4" s="111">
        <v>295</v>
      </c>
      <c r="C4" s="9">
        <f>IFERROR(B4/B$7, "--")</f>
        <v>0.52772808586762077</v>
      </c>
      <c r="D4" s="111">
        <v>341</v>
      </c>
      <c r="E4" s="9">
        <f t="shared" ref="E4:E6" si="0">IFERROR(D4/D$7, "--")</f>
        <v>0.50971599402092671</v>
      </c>
      <c r="F4" s="111">
        <v>357</v>
      </c>
      <c r="G4" s="9">
        <f t="shared" ref="G4:G6" si="1">IFERROR(F4/F$7, "--")</f>
        <v>0.49105914718019256</v>
      </c>
      <c r="H4" s="111">
        <v>364</v>
      </c>
      <c r="I4" s="9">
        <f t="shared" ref="I4:I6" si="2">IFERROR(H4/H$7, "--")</f>
        <v>0.49122807017543857</v>
      </c>
      <c r="J4" s="111">
        <v>538</v>
      </c>
      <c r="K4" s="9">
        <f t="shared" ref="K4:K6" si="3">IFERROR(J4/J$7, "--")</f>
        <v>0.54619289340101518</v>
      </c>
      <c r="L4" s="9">
        <f>IFERROR((J4-B4)/B4, "--")</f>
        <v>0.82372881355932204</v>
      </c>
      <c r="M4" s="110"/>
    </row>
    <row r="5" spans="1:13" x14ac:dyDescent="0.25">
      <c r="A5" s="16" t="s">
        <v>12</v>
      </c>
      <c r="B5" s="111">
        <v>259</v>
      </c>
      <c r="C5" s="9">
        <f t="shared" ref="C5" si="4">IFERROR(B5/B$7, "--")</f>
        <v>0.46332737030411447</v>
      </c>
      <c r="D5" s="111">
        <v>320</v>
      </c>
      <c r="E5" s="9">
        <f t="shared" si="0"/>
        <v>0.47832585949177875</v>
      </c>
      <c r="F5" s="111">
        <v>350</v>
      </c>
      <c r="G5" s="9">
        <f>IFERROR(F5/F$7, "--")</f>
        <v>0.48143053645116918</v>
      </c>
      <c r="H5" s="111">
        <v>359</v>
      </c>
      <c r="I5" s="9">
        <f t="shared" si="2"/>
        <v>0.48448043184885292</v>
      </c>
      <c r="J5" s="111">
        <v>429</v>
      </c>
      <c r="K5" s="9">
        <f t="shared" si="3"/>
        <v>0.43553299492385789</v>
      </c>
      <c r="L5" s="9">
        <f>IFERROR((J5-B5)/B5, "--")</f>
        <v>0.65637065637065639</v>
      </c>
      <c r="M5" s="110"/>
    </row>
    <row r="6" spans="1:13" x14ac:dyDescent="0.25">
      <c r="A6" s="16" t="s">
        <v>13</v>
      </c>
      <c r="B6" s="111">
        <v>5</v>
      </c>
      <c r="C6" s="9">
        <f>IFERROR(B6/B$7, "--")</f>
        <v>8.9445438282647581E-3</v>
      </c>
      <c r="D6" s="111">
        <v>8</v>
      </c>
      <c r="E6" s="9">
        <f t="shared" si="0"/>
        <v>1.195814648729447E-2</v>
      </c>
      <c r="F6" s="111">
        <v>20</v>
      </c>
      <c r="G6" s="9">
        <f t="shared" si="1"/>
        <v>2.7510316368638238E-2</v>
      </c>
      <c r="H6" s="111">
        <v>18</v>
      </c>
      <c r="I6" s="9">
        <f t="shared" si="2"/>
        <v>2.4291497975708502E-2</v>
      </c>
      <c r="J6" s="111">
        <v>18</v>
      </c>
      <c r="K6" s="9">
        <f t="shared" si="3"/>
        <v>1.8274111675126905E-2</v>
      </c>
      <c r="L6" s="9">
        <f>IFERROR((J6-B6)/B6, "--")</f>
        <v>2.6</v>
      </c>
      <c r="M6" s="110"/>
    </row>
    <row r="7" spans="1:13" x14ac:dyDescent="0.25">
      <c r="A7" s="100" t="s">
        <v>30</v>
      </c>
      <c r="B7" s="17">
        <f t="shared" ref="B7:K7" si="5">IFERROR(SUM(B4:B6), "--")</f>
        <v>559</v>
      </c>
      <c r="C7" s="18">
        <f t="shared" si="5"/>
        <v>1</v>
      </c>
      <c r="D7" s="17">
        <f t="shared" si="5"/>
        <v>669</v>
      </c>
      <c r="E7" s="18">
        <f t="shared" si="5"/>
        <v>0.99999999999999989</v>
      </c>
      <c r="F7" s="17">
        <f t="shared" si="5"/>
        <v>727</v>
      </c>
      <c r="G7" s="18">
        <f t="shared" si="5"/>
        <v>0.99999999999999989</v>
      </c>
      <c r="H7" s="17">
        <f t="shared" si="5"/>
        <v>741</v>
      </c>
      <c r="I7" s="18">
        <f t="shared" si="5"/>
        <v>1</v>
      </c>
      <c r="J7" s="17">
        <f t="shared" si="5"/>
        <v>985</v>
      </c>
      <c r="K7" s="18">
        <f t="shared" si="5"/>
        <v>1</v>
      </c>
      <c r="L7" s="18">
        <f>IFERROR((J7-B7)/B7, "--")</f>
        <v>0.76207513416815742</v>
      </c>
      <c r="M7" s="110"/>
    </row>
    <row r="8" spans="1:13" s="24" customFormat="1" ht="30" x14ac:dyDescent="0.25">
      <c r="A8" s="51" t="s">
        <v>22</v>
      </c>
      <c r="B8" s="126" t="s">
        <v>0</v>
      </c>
      <c r="C8" s="126"/>
      <c r="D8" s="126" t="s">
        <v>1</v>
      </c>
      <c r="E8" s="126"/>
      <c r="F8" s="126" t="s">
        <v>2</v>
      </c>
      <c r="G8" s="126"/>
      <c r="H8" s="126" t="s">
        <v>48</v>
      </c>
      <c r="I8" s="126"/>
      <c r="J8" s="126" t="s">
        <v>47</v>
      </c>
      <c r="K8" s="126"/>
      <c r="L8" s="50" t="s">
        <v>31</v>
      </c>
      <c r="M8" s="50" t="s">
        <v>96</v>
      </c>
    </row>
    <row r="9" spans="1:13" x14ac:dyDescent="0.25">
      <c r="A9" s="16" t="s">
        <v>14</v>
      </c>
      <c r="B9" s="111">
        <v>38</v>
      </c>
      <c r="C9" s="9">
        <f t="shared" ref="C9:C17" si="6">IFERROR(B9/B$18, "--")</f>
        <v>6.7978533094812166E-2</v>
      </c>
      <c r="D9" s="111">
        <v>37</v>
      </c>
      <c r="E9" s="9">
        <f>IFERROR(D9/D$18, "--")</f>
        <v>5.5306427503736919E-2</v>
      </c>
      <c r="F9" s="111">
        <v>74</v>
      </c>
      <c r="G9" s="9">
        <f t="shared" ref="G9:G17" si="7">IFERROR(F9/F$18, "--")</f>
        <v>0.10178817056396149</v>
      </c>
      <c r="H9" s="111">
        <v>61</v>
      </c>
      <c r="I9" s="9">
        <f t="shared" ref="I9:I17" si="8">IFERROR(H9/H$18, "--")</f>
        <v>8.2321187584345479E-2</v>
      </c>
      <c r="J9" s="111">
        <v>107</v>
      </c>
      <c r="K9" s="9">
        <f t="shared" ref="K9:K17" si="9">IFERROR(J9/J$18, "--")</f>
        <v>0.10862944162436548</v>
      </c>
      <c r="L9" s="9">
        <f t="shared" ref="L9:L17" si="10">IFERROR((J9-B9)/B9, "--")</f>
        <v>1.8157894736842106</v>
      </c>
      <c r="M9" s="110"/>
    </row>
    <row r="10" spans="1:13" x14ac:dyDescent="0.25">
      <c r="A10" s="16" t="s">
        <v>15</v>
      </c>
      <c r="B10" s="111">
        <v>2</v>
      </c>
      <c r="C10" s="9">
        <f t="shared" si="6"/>
        <v>3.5778175313059034E-3</v>
      </c>
      <c r="D10" s="111">
        <v>1</v>
      </c>
      <c r="E10" s="9">
        <f t="shared" ref="E10:E17" si="11">IFERROR(D10/D$18, "--")</f>
        <v>1.4947683109118087E-3</v>
      </c>
      <c r="F10" s="111">
        <v>1</v>
      </c>
      <c r="G10" s="9">
        <f t="shared" si="7"/>
        <v>1.375515818431912E-3</v>
      </c>
      <c r="H10" s="111">
        <v>1</v>
      </c>
      <c r="I10" s="9">
        <f t="shared" si="8"/>
        <v>1.3495276653171389E-3</v>
      </c>
      <c r="J10" s="111">
        <v>2</v>
      </c>
      <c r="K10" s="9">
        <f>IFERROR(J10/J$18, "--")</f>
        <v>2.0304568527918783E-3</v>
      </c>
      <c r="L10" s="9">
        <f>IFERROR((J10-B10)/B10, "--")</f>
        <v>0</v>
      </c>
      <c r="M10" s="110"/>
    </row>
    <row r="11" spans="1:13" x14ac:dyDescent="0.25">
      <c r="A11" s="16" t="s">
        <v>16</v>
      </c>
      <c r="B11" s="111">
        <v>6</v>
      </c>
      <c r="C11" s="9">
        <f t="shared" si="6"/>
        <v>1.0733452593917709E-2</v>
      </c>
      <c r="D11" s="111">
        <v>8</v>
      </c>
      <c r="E11" s="9">
        <f t="shared" si="11"/>
        <v>1.195814648729447E-2</v>
      </c>
      <c r="F11" s="111">
        <v>14</v>
      </c>
      <c r="G11" s="9">
        <f t="shared" si="7"/>
        <v>1.9257221458046769E-2</v>
      </c>
      <c r="H11" s="111">
        <v>16</v>
      </c>
      <c r="I11" s="9">
        <f t="shared" si="8"/>
        <v>2.1592442645074223E-2</v>
      </c>
      <c r="J11" s="111">
        <v>26</v>
      </c>
      <c r="K11" s="9">
        <f t="shared" si="9"/>
        <v>2.6395939086294416E-2</v>
      </c>
      <c r="L11" s="9">
        <f t="shared" si="10"/>
        <v>3.3333333333333335</v>
      </c>
      <c r="M11" s="110"/>
    </row>
    <row r="12" spans="1:13" x14ac:dyDescent="0.25">
      <c r="A12" s="16" t="s">
        <v>17</v>
      </c>
      <c r="B12" s="111">
        <v>8</v>
      </c>
      <c r="C12" s="9">
        <f t="shared" si="6"/>
        <v>1.4311270125223614E-2</v>
      </c>
      <c r="D12" s="111">
        <v>8</v>
      </c>
      <c r="E12" s="9">
        <f t="shared" si="11"/>
        <v>1.195814648729447E-2</v>
      </c>
      <c r="F12" s="111">
        <v>20</v>
      </c>
      <c r="G12" s="9">
        <f t="shared" si="7"/>
        <v>2.7510316368638238E-2</v>
      </c>
      <c r="H12" s="111">
        <v>13</v>
      </c>
      <c r="I12" s="9">
        <f t="shared" si="8"/>
        <v>1.7543859649122806E-2</v>
      </c>
      <c r="J12" s="111">
        <v>12</v>
      </c>
      <c r="K12" s="9">
        <f t="shared" si="9"/>
        <v>1.2182741116751269E-2</v>
      </c>
      <c r="L12" s="9">
        <f t="shared" si="10"/>
        <v>0.5</v>
      </c>
      <c r="M12" s="110"/>
    </row>
    <row r="13" spans="1:13" x14ac:dyDescent="0.25">
      <c r="A13" s="16" t="s">
        <v>92</v>
      </c>
      <c r="B13" s="111">
        <v>252</v>
      </c>
      <c r="C13" s="9">
        <f t="shared" si="6"/>
        <v>0.45080500894454384</v>
      </c>
      <c r="D13" s="111">
        <v>284</v>
      </c>
      <c r="E13" s="9">
        <f t="shared" si="11"/>
        <v>0.42451420029895365</v>
      </c>
      <c r="F13" s="111">
        <v>311</v>
      </c>
      <c r="G13" s="9">
        <f t="shared" si="7"/>
        <v>0.42778541953232463</v>
      </c>
      <c r="H13" s="111">
        <v>310</v>
      </c>
      <c r="I13" s="9">
        <f t="shared" si="8"/>
        <v>0.4183535762483131</v>
      </c>
      <c r="J13" s="111">
        <v>493</v>
      </c>
      <c r="K13" s="9">
        <f t="shared" si="9"/>
        <v>0.500507614213198</v>
      </c>
      <c r="L13" s="9">
        <f t="shared" si="10"/>
        <v>0.95634920634920639</v>
      </c>
      <c r="M13" s="110"/>
    </row>
    <row r="14" spans="1:13" x14ac:dyDescent="0.25">
      <c r="A14" s="16" t="s">
        <v>18</v>
      </c>
      <c r="B14" s="111">
        <v>1</v>
      </c>
      <c r="C14" s="9">
        <f t="shared" si="6"/>
        <v>1.7889087656529517E-3</v>
      </c>
      <c r="D14" s="111">
        <v>0</v>
      </c>
      <c r="E14" s="9">
        <f t="shared" si="11"/>
        <v>0</v>
      </c>
      <c r="F14" s="111">
        <v>5</v>
      </c>
      <c r="G14" s="9">
        <f t="shared" si="7"/>
        <v>6.8775790921595595E-3</v>
      </c>
      <c r="H14" s="111">
        <v>3</v>
      </c>
      <c r="I14" s="9">
        <f t="shared" si="8"/>
        <v>4.048582995951417E-3</v>
      </c>
      <c r="J14" s="111">
        <v>5</v>
      </c>
      <c r="K14" s="9">
        <f t="shared" si="9"/>
        <v>5.076142131979695E-3</v>
      </c>
      <c r="L14" s="9">
        <f t="shared" si="10"/>
        <v>4</v>
      </c>
      <c r="M14" s="110"/>
    </row>
    <row r="15" spans="1:13" x14ac:dyDescent="0.25">
      <c r="A15" s="16" t="s">
        <v>19</v>
      </c>
      <c r="B15" s="111">
        <v>210</v>
      </c>
      <c r="C15" s="9">
        <f t="shared" si="6"/>
        <v>0.37567084078711988</v>
      </c>
      <c r="D15" s="111">
        <v>279</v>
      </c>
      <c r="E15" s="9">
        <f t="shared" si="11"/>
        <v>0.4170403587443946</v>
      </c>
      <c r="F15" s="111">
        <v>245</v>
      </c>
      <c r="G15" s="9">
        <f t="shared" si="7"/>
        <v>0.33700137551581844</v>
      </c>
      <c r="H15" s="111">
        <v>270</v>
      </c>
      <c r="I15" s="9">
        <f t="shared" si="8"/>
        <v>0.36437246963562753</v>
      </c>
      <c r="J15" s="111">
        <v>277</v>
      </c>
      <c r="K15" s="9">
        <f t="shared" si="9"/>
        <v>0.2812182741116751</v>
      </c>
      <c r="L15" s="9">
        <f t="shared" si="10"/>
        <v>0.31904761904761902</v>
      </c>
      <c r="M15" s="110"/>
    </row>
    <row r="16" spans="1:13" x14ac:dyDescent="0.25">
      <c r="A16" s="16" t="s">
        <v>20</v>
      </c>
      <c r="B16" s="111">
        <v>36</v>
      </c>
      <c r="C16" s="9">
        <f t="shared" si="6"/>
        <v>6.4400715563506267E-2</v>
      </c>
      <c r="D16" s="111">
        <v>45</v>
      </c>
      <c r="E16" s="9">
        <f t="shared" si="11"/>
        <v>6.726457399103139E-2</v>
      </c>
      <c r="F16" s="111">
        <v>56</v>
      </c>
      <c r="G16" s="9">
        <f t="shared" si="7"/>
        <v>7.7028885832187075E-2</v>
      </c>
      <c r="H16" s="111">
        <v>60</v>
      </c>
      <c r="I16" s="9">
        <f t="shared" si="8"/>
        <v>8.0971659919028341E-2</v>
      </c>
      <c r="J16" s="111">
        <v>58</v>
      </c>
      <c r="K16" s="9">
        <f t="shared" si="9"/>
        <v>5.8883248730964469E-2</v>
      </c>
      <c r="L16" s="9">
        <f t="shared" si="10"/>
        <v>0.61111111111111116</v>
      </c>
      <c r="M16" s="110"/>
    </row>
    <row r="17" spans="1:13" x14ac:dyDescent="0.25">
      <c r="A17" s="16" t="s">
        <v>21</v>
      </c>
      <c r="B17" s="111">
        <v>6</v>
      </c>
      <c r="C17" s="9">
        <f t="shared" si="6"/>
        <v>1.0733452593917709E-2</v>
      </c>
      <c r="D17" s="111">
        <v>7</v>
      </c>
      <c r="E17" s="9">
        <f t="shared" si="11"/>
        <v>1.0463378176382661E-2</v>
      </c>
      <c r="F17" s="111">
        <v>1</v>
      </c>
      <c r="G17" s="9">
        <f t="shared" si="7"/>
        <v>1.375515818431912E-3</v>
      </c>
      <c r="H17" s="111">
        <v>7</v>
      </c>
      <c r="I17" s="9">
        <f t="shared" si="8"/>
        <v>9.4466936572199737E-3</v>
      </c>
      <c r="J17" s="111">
        <v>5</v>
      </c>
      <c r="K17" s="9">
        <f t="shared" si="9"/>
        <v>5.076142131979695E-3</v>
      </c>
      <c r="L17" s="9">
        <f t="shared" si="10"/>
        <v>-0.16666666666666666</v>
      </c>
      <c r="M17" s="110"/>
    </row>
    <row r="18" spans="1:13" x14ac:dyDescent="0.25">
      <c r="A18" s="100" t="s">
        <v>30</v>
      </c>
      <c r="B18" s="17">
        <f t="shared" ref="B18:K18" si="12">IFERROR(SUM(B9:B17), "--")</f>
        <v>559</v>
      </c>
      <c r="C18" s="18">
        <f t="shared" si="12"/>
        <v>1</v>
      </c>
      <c r="D18" s="17">
        <f t="shared" si="12"/>
        <v>669</v>
      </c>
      <c r="E18" s="18">
        <f t="shared" si="12"/>
        <v>0.99999999999999989</v>
      </c>
      <c r="F18" s="17">
        <f t="shared" si="12"/>
        <v>727</v>
      </c>
      <c r="G18" s="18">
        <f t="shared" si="12"/>
        <v>0.99999999999999989</v>
      </c>
      <c r="H18" s="17">
        <f t="shared" si="12"/>
        <v>741</v>
      </c>
      <c r="I18" s="18">
        <f t="shared" si="12"/>
        <v>1</v>
      </c>
      <c r="J18" s="17">
        <f t="shared" si="12"/>
        <v>985</v>
      </c>
      <c r="K18" s="18">
        <f t="shared" si="12"/>
        <v>1</v>
      </c>
      <c r="L18" s="18">
        <f>IFERROR((J18-B18)/B18, "--")</f>
        <v>0.76207513416815742</v>
      </c>
      <c r="M18" s="110"/>
    </row>
    <row r="19" spans="1:13" s="24" customFormat="1" ht="30" x14ac:dyDescent="0.25">
      <c r="A19" s="51" t="s">
        <v>5</v>
      </c>
      <c r="B19" s="126" t="s">
        <v>0</v>
      </c>
      <c r="C19" s="126"/>
      <c r="D19" s="126" t="s">
        <v>1</v>
      </c>
      <c r="E19" s="126"/>
      <c r="F19" s="126" t="s">
        <v>2</v>
      </c>
      <c r="G19" s="126"/>
      <c r="H19" s="126" t="s">
        <v>48</v>
      </c>
      <c r="I19" s="126"/>
      <c r="J19" s="126" t="s">
        <v>47</v>
      </c>
      <c r="K19" s="126"/>
      <c r="L19" s="50" t="s">
        <v>31</v>
      </c>
      <c r="M19" s="50" t="s">
        <v>96</v>
      </c>
    </row>
    <row r="20" spans="1:13" x14ac:dyDescent="0.25">
      <c r="A20" s="16" t="s">
        <v>6</v>
      </c>
      <c r="B20" s="111">
        <v>380</v>
      </c>
      <c r="C20" s="9">
        <f>IFERROR(B20/B$24, "--")</f>
        <v>0.67978533094812166</v>
      </c>
      <c r="D20" s="111">
        <v>433</v>
      </c>
      <c r="E20" s="9">
        <f t="shared" ref="E20:E23" si="13">IFERROR(D20/D$24, "--")</f>
        <v>0.64723467862481321</v>
      </c>
      <c r="F20" s="111">
        <v>511</v>
      </c>
      <c r="G20" s="9">
        <f t="shared" ref="G20:G23" si="14">IFERROR(F20/F$24, "--")</f>
        <v>0.70288858321870706</v>
      </c>
      <c r="H20" s="111">
        <v>427</v>
      </c>
      <c r="I20" s="9">
        <f t="shared" ref="I20:I23" si="15">IFERROR(H20/H$24, "--")</f>
        <v>0.57624831309041835</v>
      </c>
      <c r="J20" s="111">
        <v>689</v>
      </c>
      <c r="K20" s="9">
        <f t="shared" ref="K20:K23" si="16">IFERROR(J20/J$24, "--")</f>
        <v>0.69949238578680206</v>
      </c>
      <c r="L20" s="9">
        <f t="shared" ref="L20:L24" si="17">IFERROR((J20-B20)/B20, "--")</f>
        <v>0.81315789473684208</v>
      </c>
      <c r="M20" s="110"/>
    </row>
    <row r="21" spans="1:13" x14ac:dyDescent="0.25">
      <c r="A21" s="16" t="s">
        <v>7</v>
      </c>
      <c r="B21" s="111">
        <v>107</v>
      </c>
      <c r="C21" s="9">
        <f t="shared" ref="C21:C23" si="18">IFERROR(B21/B$24, "--")</f>
        <v>0.19141323792486584</v>
      </c>
      <c r="D21" s="111">
        <v>151</v>
      </c>
      <c r="E21" s="9">
        <f t="shared" si="13"/>
        <v>0.22571001494768311</v>
      </c>
      <c r="F21" s="111">
        <v>123</v>
      </c>
      <c r="G21" s="9">
        <f t="shared" si="14"/>
        <v>0.16918844566712518</v>
      </c>
      <c r="H21" s="111">
        <v>181</v>
      </c>
      <c r="I21" s="9">
        <f t="shared" si="15"/>
        <v>0.24426450742240216</v>
      </c>
      <c r="J21" s="111">
        <v>165</v>
      </c>
      <c r="K21" s="9">
        <f t="shared" si="16"/>
        <v>0.16751269035532995</v>
      </c>
      <c r="L21" s="9">
        <f t="shared" si="17"/>
        <v>0.54205607476635509</v>
      </c>
      <c r="M21" s="110"/>
    </row>
    <row r="22" spans="1:13" x14ac:dyDescent="0.25">
      <c r="A22" s="16" t="s">
        <v>8</v>
      </c>
      <c r="B22" s="111">
        <v>44</v>
      </c>
      <c r="C22" s="9">
        <f t="shared" si="18"/>
        <v>7.8711985688729877E-2</v>
      </c>
      <c r="D22" s="111">
        <v>57</v>
      </c>
      <c r="E22" s="9">
        <f t="shared" si="13"/>
        <v>8.520179372197309E-2</v>
      </c>
      <c r="F22" s="111">
        <v>71</v>
      </c>
      <c r="G22" s="9">
        <f t="shared" si="14"/>
        <v>9.7661623108665746E-2</v>
      </c>
      <c r="H22" s="111">
        <v>93</v>
      </c>
      <c r="I22" s="9">
        <f t="shared" si="15"/>
        <v>0.12550607287449392</v>
      </c>
      <c r="J22" s="111">
        <v>84</v>
      </c>
      <c r="K22" s="9">
        <f t="shared" si="16"/>
        <v>8.5279187817258878E-2</v>
      </c>
      <c r="L22" s="9">
        <f t="shared" si="17"/>
        <v>0.90909090909090906</v>
      </c>
      <c r="M22" s="110"/>
    </row>
    <row r="23" spans="1:13" x14ac:dyDescent="0.25">
      <c r="A23" s="16" t="s">
        <v>9</v>
      </c>
      <c r="B23" s="111">
        <v>28</v>
      </c>
      <c r="C23" s="9">
        <f t="shared" si="18"/>
        <v>5.008944543828265E-2</v>
      </c>
      <c r="D23" s="111">
        <v>28</v>
      </c>
      <c r="E23" s="9">
        <f t="shared" si="13"/>
        <v>4.1853512705530643E-2</v>
      </c>
      <c r="F23" s="111">
        <v>22</v>
      </c>
      <c r="G23" s="9">
        <f t="shared" si="14"/>
        <v>3.0261348005502064E-2</v>
      </c>
      <c r="H23" s="111">
        <v>40</v>
      </c>
      <c r="I23" s="9">
        <f t="shared" si="15"/>
        <v>5.3981106612685563E-2</v>
      </c>
      <c r="J23" s="111">
        <v>47</v>
      </c>
      <c r="K23" s="9">
        <f t="shared" si="16"/>
        <v>4.7715736040609136E-2</v>
      </c>
      <c r="L23" s="9">
        <f t="shared" si="17"/>
        <v>0.6785714285714286</v>
      </c>
      <c r="M23" s="110"/>
    </row>
    <row r="24" spans="1:13" x14ac:dyDescent="0.25">
      <c r="A24" s="100" t="s">
        <v>30</v>
      </c>
      <c r="B24" s="17">
        <f t="shared" ref="B24:K24" si="19">IFERROR(SUM(B20:B23), "--")</f>
        <v>559</v>
      </c>
      <c r="C24" s="18">
        <f t="shared" si="19"/>
        <v>1</v>
      </c>
      <c r="D24" s="17">
        <f t="shared" si="19"/>
        <v>669</v>
      </c>
      <c r="E24" s="18">
        <f t="shared" si="19"/>
        <v>1</v>
      </c>
      <c r="F24" s="17">
        <f t="shared" si="19"/>
        <v>727</v>
      </c>
      <c r="G24" s="18">
        <f t="shared" si="19"/>
        <v>1</v>
      </c>
      <c r="H24" s="17">
        <f t="shared" si="19"/>
        <v>741</v>
      </c>
      <c r="I24" s="18">
        <f t="shared" si="19"/>
        <v>0.99999999999999989</v>
      </c>
      <c r="J24" s="17">
        <f t="shared" si="19"/>
        <v>985</v>
      </c>
      <c r="K24" s="18">
        <f t="shared" si="19"/>
        <v>1</v>
      </c>
      <c r="L24" s="18">
        <f t="shared" si="17"/>
        <v>0.76207513416815742</v>
      </c>
      <c r="M24" s="110"/>
    </row>
    <row r="25" spans="1:13" s="24" customFormat="1" ht="30" x14ac:dyDescent="0.25">
      <c r="A25" s="51" t="s">
        <v>57</v>
      </c>
      <c r="B25" s="126" t="s">
        <v>0</v>
      </c>
      <c r="C25" s="126"/>
      <c r="D25" s="126" t="s">
        <v>1</v>
      </c>
      <c r="E25" s="126"/>
      <c r="F25" s="126" t="s">
        <v>2</v>
      </c>
      <c r="G25" s="126"/>
      <c r="H25" s="126" t="s">
        <v>48</v>
      </c>
      <c r="I25" s="126"/>
      <c r="J25" s="126" t="s">
        <v>47</v>
      </c>
      <c r="K25" s="126"/>
      <c r="L25" s="50" t="s">
        <v>31</v>
      </c>
      <c r="M25" s="50" t="s">
        <v>96</v>
      </c>
    </row>
    <row r="26" spans="1:13" x14ac:dyDescent="0.25">
      <c r="A26" s="16" t="s">
        <v>23</v>
      </c>
      <c r="B26" s="7">
        <v>338</v>
      </c>
      <c r="C26" s="9">
        <f>IFERROR(B26/B$31, "--")</f>
        <v>0.60465116279069764</v>
      </c>
      <c r="D26" s="7">
        <v>423</v>
      </c>
      <c r="E26" s="9">
        <f t="shared" ref="E26:E30" si="20">IFERROR(D26/D$31, "--")</f>
        <v>0.63228699551569512</v>
      </c>
      <c r="F26" s="7">
        <v>429</v>
      </c>
      <c r="G26" s="9">
        <f t="shared" ref="G26:G30" si="21">IFERROR(F26/F$31, "--")</f>
        <v>0.59009628610729026</v>
      </c>
      <c r="H26" s="7">
        <v>480</v>
      </c>
      <c r="I26" s="9">
        <f t="shared" ref="I26:I30" si="22">IFERROR(H26/H$31, "--")</f>
        <v>0.64777327935222673</v>
      </c>
      <c r="J26" s="7">
        <v>512</v>
      </c>
      <c r="K26" s="9">
        <f t="shared" ref="K26:K30" si="23">IFERROR(J26/J$31, "--")</f>
        <v>0.51979695431472084</v>
      </c>
      <c r="L26" s="9">
        <f t="shared" ref="L26:L31" si="24">IFERROR((J26-B26)/B26, "--")</f>
        <v>0.51479289940828399</v>
      </c>
      <c r="M26" s="110"/>
    </row>
    <row r="27" spans="1:13" x14ac:dyDescent="0.25">
      <c r="A27" s="16" t="s">
        <v>24</v>
      </c>
      <c r="B27" s="7">
        <v>96</v>
      </c>
      <c r="C27" s="9">
        <f t="shared" ref="C27:C30" si="25">IFERROR(B27/B$31, "--")</f>
        <v>0.17173524150268335</v>
      </c>
      <c r="D27" s="7">
        <v>121</v>
      </c>
      <c r="E27" s="9">
        <f t="shared" si="20"/>
        <v>0.18086696562032886</v>
      </c>
      <c r="F27" s="7">
        <v>114</v>
      </c>
      <c r="G27" s="9">
        <f t="shared" si="21"/>
        <v>0.15680880330123798</v>
      </c>
      <c r="H27" s="7">
        <v>96</v>
      </c>
      <c r="I27" s="9">
        <f t="shared" si="22"/>
        <v>0.12955465587044535</v>
      </c>
      <c r="J27" s="7">
        <v>185</v>
      </c>
      <c r="K27" s="9">
        <f t="shared" si="23"/>
        <v>0.18781725888324874</v>
      </c>
      <c r="L27" s="9">
        <f t="shared" si="24"/>
        <v>0.92708333333333337</v>
      </c>
      <c r="M27" s="110"/>
    </row>
    <row r="28" spans="1:13" x14ac:dyDescent="0.25">
      <c r="A28" s="16" t="s">
        <v>25</v>
      </c>
      <c r="B28" s="7">
        <v>68</v>
      </c>
      <c r="C28" s="9">
        <f t="shared" si="25"/>
        <v>0.12164579606440072</v>
      </c>
      <c r="D28" s="7">
        <v>66</v>
      </c>
      <c r="E28" s="9">
        <f t="shared" si="20"/>
        <v>9.8654708520179366E-2</v>
      </c>
      <c r="F28" s="7">
        <v>70</v>
      </c>
      <c r="G28" s="9">
        <f t="shared" si="21"/>
        <v>9.6286107290233833E-2</v>
      </c>
      <c r="H28" s="7">
        <v>107</v>
      </c>
      <c r="I28" s="9">
        <f t="shared" si="22"/>
        <v>0.14439946018893388</v>
      </c>
      <c r="J28" s="7">
        <v>86</v>
      </c>
      <c r="K28" s="9">
        <f t="shared" si="23"/>
        <v>8.7309644670050757E-2</v>
      </c>
      <c r="L28" s="9">
        <f t="shared" si="24"/>
        <v>0.26470588235294118</v>
      </c>
      <c r="M28" s="110"/>
    </row>
    <row r="29" spans="1:13" x14ac:dyDescent="0.25">
      <c r="A29" s="16" t="s">
        <v>26</v>
      </c>
      <c r="B29" s="7">
        <v>10</v>
      </c>
      <c r="C29" s="9">
        <f t="shared" si="25"/>
        <v>1.7889087656529516E-2</v>
      </c>
      <c r="D29" s="7">
        <v>7</v>
      </c>
      <c r="E29" s="9">
        <f t="shared" si="20"/>
        <v>1.0463378176382661E-2</v>
      </c>
      <c r="F29" s="7">
        <v>3</v>
      </c>
      <c r="G29" s="9">
        <f t="shared" si="21"/>
        <v>4.1265474552957355E-3</v>
      </c>
      <c r="H29" s="7">
        <v>7</v>
      </c>
      <c r="I29" s="9">
        <f t="shared" si="22"/>
        <v>9.4466936572199737E-3</v>
      </c>
      <c r="J29" s="7">
        <v>11</v>
      </c>
      <c r="K29" s="9">
        <f t="shared" si="23"/>
        <v>1.1167512690355329E-2</v>
      </c>
      <c r="L29" s="9">
        <f t="shared" si="24"/>
        <v>0.1</v>
      </c>
      <c r="M29" s="110"/>
    </row>
    <row r="30" spans="1:13" x14ac:dyDescent="0.25">
      <c r="A30" s="16" t="s">
        <v>27</v>
      </c>
      <c r="B30" s="7">
        <v>47</v>
      </c>
      <c r="C30" s="9">
        <f t="shared" si="25"/>
        <v>8.4078711985688726E-2</v>
      </c>
      <c r="D30" s="7">
        <v>52</v>
      </c>
      <c r="E30" s="9">
        <f t="shared" si="20"/>
        <v>7.7727952167414044E-2</v>
      </c>
      <c r="F30" s="7">
        <v>111</v>
      </c>
      <c r="G30" s="9">
        <f t="shared" si="21"/>
        <v>0.15268225584594222</v>
      </c>
      <c r="H30" s="7">
        <v>51</v>
      </c>
      <c r="I30" s="9">
        <f t="shared" si="22"/>
        <v>6.8825910931174086E-2</v>
      </c>
      <c r="J30" s="7">
        <v>191</v>
      </c>
      <c r="K30" s="9">
        <f t="shared" si="23"/>
        <v>0.19390862944162437</v>
      </c>
      <c r="L30" s="9">
        <f t="shared" si="24"/>
        <v>3.0638297872340425</v>
      </c>
      <c r="M30" s="110"/>
    </row>
    <row r="31" spans="1:13" x14ac:dyDescent="0.25">
      <c r="A31" s="100" t="s">
        <v>30</v>
      </c>
      <c r="B31" s="17">
        <f t="shared" ref="B31:K31" si="26">IFERROR(SUM(B26:B30), "--")</f>
        <v>559</v>
      </c>
      <c r="C31" s="18">
        <f t="shared" si="26"/>
        <v>1</v>
      </c>
      <c r="D31" s="17">
        <f t="shared" si="26"/>
        <v>669</v>
      </c>
      <c r="E31" s="18">
        <f t="shared" si="26"/>
        <v>1</v>
      </c>
      <c r="F31" s="17">
        <f t="shared" si="26"/>
        <v>727</v>
      </c>
      <c r="G31" s="18">
        <f t="shared" si="26"/>
        <v>1</v>
      </c>
      <c r="H31" s="17">
        <f t="shared" si="26"/>
        <v>741</v>
      </c>
      <c r="I31" s="18">
        <f t="shared" si="26"/>
        <v>1</v>
      </c>
      <c r="J31" s="17">
        <f t="shared" si="26"/>
        <v>985</v>
      </c>
      <c r="K31" s="18">
        <f t="shared" si="26"/>
        <v>1</v>
      </c>
      <c r="L31" s="18">
        <f t="shared" si="24"/>
        <v>0.76207513416815742</v>
      </c>
      <c r="M31" s="110"/>
    </row>
    <row r="32" spans="1:13" s="24" customFormat="1" ht="30" x14ac:dyDescent="0.25">
      <c r="A32" s="51" t="s">
        <v>28</v>
      </c>
      <c r="B32" s="126" t="s">
        <v>0</v>
      </c>
      <c r="C32" s="126"/>
      <c r="D32" s="126" t="s">
        <v>1</v>
      </c>
      <c r="E32" s="126"/>
      <c r="F32" s="126" t="s">
        <v>2</v>
      </c>
      <c r="G32" s="126"/>
      <c r="H32" s="126" t="s">
        <v>48</v>
      </c>
      <c r="I32" s="126"/>
      <c r="J32" s="126" t="s">
        <v>47</v>
      </c>
      <c r="K32" s="126"/>
      <c r="L32" s="50" t="s">
        <v>31</v>
      </c>
      <c r="M32" s="50" t="s">
        <v>96</v>
      </c>
    </row>
    <row r="33" spans="1:14" x14ac:dyDescent="0.25">
      <c r="A33" s="16" t="s">
        <v>95</v>
      </c>
      <c r="B33" s="111">
        <v>166</v>
      </c>
      <c r="C33" s="9">
        <f>IFERROR(B33/B$35, "--")</f>
        <v>0.29695885509838998</v>
      </c>
      <c r="D33" s="111">
        <v>187</v>
      </c>
      <c r="E33" s="9">
        <f>IFERROR(D33/D$35, "--")</f>
        <v>0.27952167414050821</v>
      </c>
      <c r="F33" s="111">
        <v>246</v>
      </c>
      <c r="G33" s="9">
        <f>IFERROR(F33/F$35, "--")</f>
        <v>0.33837689133425036</v>
      </c>
      <c r="H33" s="111">
        <v>249</v>
      </c>
      <c r="I33" s="9">
        <f>IFERROR(H33/H$35, "--")</f>
        <v>0.33603238866396762</v>
      </c>
      <c r="J33" s="111">
        <v>502</v>
      </c>
      <c r="K33" s="9">
        <f>IFERROR(J33/J$35, "--")</f>
        <v>0.50964467005076142</v>
      </c>
      <c r="L33" s="9">
        <f t="shared" ref="L33:L35" si="27">IFERROR((J33-B33)/B33, "--")</f>
        <v>2.0240963855421685</v>
      </c>
      <c r="M33" s="110"/>
    </row>
    <row r="34" spans="1:14" x14ac:dyDescent="0.25">
      <c r="A34" s="16" t="s">
        <v>29</v>
      </c>
      <c r="B34" s="111">
        <v>393</v>
      </c>
      <c r="C34" s="9">
        <f>IFERROR(B34/B$35, "--")</f>
        <v>0.70304114490161007</v>
      </c>
      <c r="D34" s="111">
        <v>482</v>
      </c>
      <c r="E34" s="9">
        <f>IFERROR(D34/D$35, "--")</f>
        <v>0.72047832585949179</v>
      </c>
      <c r="F34" s="111">
        <v>481</v>
      </c>
      <c r="G34" s="9">
        <f>IFERROR(F34/F$35, "--")</f>
        <v>0.66162310866574969</v>
      </c>
      <c r="H34" s="111">
        <v>492</v>
      </c>
      <c r="I34" s="9">
        <f>IFERROR(H34/H$35, "--")</f>
        <v>0.66396761133603244</v>
      </c>
      <c r="J34" s="111">
        <v>483</v>
      </c>
      <c r="K34" s="9">
        <f>IFERROR(J34/J$35, "--")</f>
        <v>0.49035532994923858</v>
      </c>
      <c r="L34" s="9">
        <f t="shared" si="27"/>
        <v>0.22900763358778625</v>
      </c>
      <c r="M34" s="110"/>
    </row>
    <row r="35" spans="1:14" x14ac:dyDescent="0.25">
      <c r="A35" s="100" t="s">
        <v>30</v>
      </c>
      <c r="B35" s="17">
        <f t="shared" ref="B35:K35" si="28">IFERROR(SUM(B33:B34), "--")</f>
        <v>559</v>
      </c>
      <c r="C35" s="18">
        <f t="shared" si="28"/>
        <v>1</v>
      </c>
      <c r="D35" s="17">
        <f t="shared" si="28"/>
        <v>669</v>
      </c>
      <c r="E35" s="18">
        <f t="shared" si="28"/>
        <v>1</v>
      </c>
      <c r="F35" s="17">
        <f t="shared" si="28"/>
        <v>727</v>
      </c>
      <c r="G35" s="18">
        <f t="shared" si="28"/>
        <v>1</v>
      </c>
      <c r="H35" s="17">
        <f t="shared" si="28"/>
        <v>741</v>
      </c>
      <c r="I35" s="18">
        <f t="shared" si="28"/>
        <v>1</v>
      </c>
      <c r="J35" s="17">
        <f t="shared" si="28"/>
        <v>985</v>
      </c>
      <c r="K35" s="18">
        <f t="shared" si="28"/>
        <v>1</v>
      </c>
      <c r="L35" s="18">
        <f t="shared" si="27"/>
        <v>0.76207513416815742</v>
      </c>
      <c r="M35" s="110"/>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3" t="s">
        <v>44</v>
      </c>
      <c r="B2" s="65" t="s">
        <v>4</v>
      </c>
      <c r="C2" s="64" t="s">
        <v>51</v>
      </c>
      <c r="D2" s="64" t="s">
        <v>52</v>
      </c>
      <c r="E2" s="64" t="s">
        <v>49</v>
      </c>
      <c r="F2" s="64" t="s">
        <v>53</v>
      </c>
      <c r="G2" s="64" t="s">
        <v>3</v>
      </c>
      <c r="H2" s="64" t="s">
        <v>50</v>
      </c>
    </row>
    <row r="3" spans="1:8" ht="15" customHeight="1" x14ac:dyDescent="0.25">
      <c r="A3" s="144" t="s">
        <v>98</v>
      </c>
      <c r="B3" s="7" t="s">
        <v>0</v>
      </c>
      <c r="C3" s="4">
        <v>560</v>
      </c>
      <c r="D3" s="4">
        <v>496</v>
      </c>
      <c r="E3" s="15">
        <v>0.88571428571428568</v>
      </c>
      <c r="F3" s="4">
        <v>434</v>
      </c>
      <c r="G3" s="15">
        <v>0.77500000000000002</v>
      </c>
      <c r="H3" s="14" t="s">
        <v>32</v>
      </c>
    </row>
    <row r="4" spans="1:8" ht="15" customHeight="1" x14ac:dyDescent="0.25">
      <c r="A4" s="145"/>
      <c r="B4" s="7" t="s">
        <v>1</v>
      </c>
      <c r="C4" s="4">
        <v>673</v>
      </c>
      <c r="D4" s="4">
        <v>600</v>
      </c>
      <c r="E4" s="5">
        <v>0.89153046062407137</v>
      </c>
      <c r="F4" s="4">
        <v>519</v>
      </c>
      <c r="G4" s="5">
        <v>0.77117384843982173</v>
      </c>
      <c r="H4" s="6" t="s">
        <v>32</v>
      </c>
    </row>
    <row r="5" spans="1:8" ht="15" customHeight="1" x14ac:dyDescent="0.25">
      <c r="A5" s="145"/>
      <c r="B5" s="7" t="s">
        <v>2</v>
      </c>
      <c r="C5" s="4">
        <v>725</v>
      </c>
      <c r="D5" s="4">
        <v>639</v>
      </c>
      <c r="E5" s="5">
        <v>0.88137931034482764</v>
      </c>
      <c r="F5" s="4">
        <v>555</v>
      </c>
      <c r="G5" s="5">
        <v>0.76551724137931032</v>
      </c>
      <c r="H5" s="6" t="s">
        <v>32</v>
      </c>
    </row>
    <row r="6" spans="1:8" ht="15" customHeight="1" x14ac:dyDescent="0.25">
      <c r="A6" s="145"/>
      <c r="B6" s="7" t="s">
        <v>48</v>
      </c>
      <c r="C6" s="4">
        <v>762</v>
      </c>
      <c r="D6" s="4">
        <v>692</v>
      </c>
      <c r="E6" s="5">
        <v>0.90813648293963256</v>
      </c>
      <c r="F6" s="4">
        <v>595</v>
      </c>
      <c r="G6" s="5">
        <v>0.78083989501312334</v>
      </c>
      <c r="H6" s="6" t="s">
        <v>32</v>
      </c>
    </row>
    <row r="7" spans="1:8" ht="15" customHeight="1" x14ac:dyDescent="0.25">
      <c r="A7" s="145"/>
      <c r="B7" s="7" t="s">
        <v>47</v>
      </c>
      <c r="C7" s="4">
        <v>995</v>
      </c>
      <c r="D7" s="4">
        <v>933</v>
      </c>
      <c r="E7" s="5">
        <v>0.9376884422110553</v>
      </c>
      <c r="F7" s="4">
        <v>781</v>
      </c>
      <c r="G7" s="5">
        <v>0.78492462311557787</v>
      </c>
      <c r="H7" s="6" t="s">
        <v>32</v>
      </c>
    </row>
    <row r="8" spans="1:8" ht="15" customHeight="1" x14ac:dyDescent="0.25">
      <c r="A8" s="146"/>
      <c r="B8" s="53" t="s">
        <v>30</v>
      </c>
      <c r="C8" s="17">
        <f>IFERROR(SUM(C3:C7), "--")</f>
        <v>3715</v>
      </c>
      <c r="D8" s="17">
        <f>IFERROR(SUM(D3:D7), "--")</f>
        <v>3360</v>
      </c>
      <c r="E8" s="101">
        <f>IFERROR(D8/C8, "--" )</f>
        <v>0.90444145356662176</v>
      </c>
      <c r="F8" s="17">
        <f>IFERROR(SUM(F3:F7), "--")</f>
        <v>2884</v>
      </c>
      <c r="G8" s="101">
        <f>IFERROR(F8/C8, "--" )</f>
        <v>0.77631224764468376</v>
      </c>
      <c r="H8" s="102" t="s">
        <v>32</v>
      </c>
    </row>
    <row r="9" spans="1:8" ht="15" customHeight="1" x14ac:dyDescent="0.25">
      <c r="A9" s="104"/>
      <c r="B9" s="66"/>
      <c r="C9" s="112"/>
      <c r="D9" s="112"/>
      <c r="E9" s="112"/>
      <c r="F9" s="112"/>
      <c r="G9" s="112"/>
      <c r="H9" s="112"/>
    </row>
    <row r="10" spans="1:8" s="24" customFormat="1" ht="30" x14ac:dyDescent="0.25">
      <c r="A10" s="49" t="s">
        <v>10</v>
      </c>
      <c r="B10" s="2" t="s">
        <v>4</v>
      </c>
      <c r="C10" s="64" t="s">
        <v>51</v>
      </c>
      <c r="D10" s="64" t="s">
        <v>52</v>
      </c>
      <c r="E10" s="64" t="s">
        <v>49</v>
      </c>
      <c r="F10" s="64" t="s">
        <v>53</v>
      </c>
      <c r="G10" s="64" t="s">
        <v>3</v>
      </c>
      <c r="H10" s="64" t="s">
        <v>50</v>
      </c>
    </row>
    <row r="11" spans="1:8" x14ac:dyDescent="0.25">
      <c r="A11" s="150" t="s">
        <v>11</v>
      </c>
      <c r="B11" s="7" t="s">
        <v>0</v>
      </c>
      <c r="C11" s="4">
        <v>296</v>
      </c>
      <c r="D11" s="4">
        <v>267</v>
      </c>
      <c r="E11" s="5">
        <v>0.90202702702702697</v>
      </c>
      <c r="F11" s="4">
        <v>237</v>
      </c>
      <c r="G11" s="5">
        <v>0.80067567567567566</v>
      </c>
      <c r="H11" s="6">
        <v>3.0453815261044177</v>
      </c>
    </row>
    <row r="12" spans="1:8" x14ac:dyDescent="0.25">
      <c r="A12" s="151"/>
      <c r="B12" s="7" t="s">
        <v>1</v>
      </c>
      <c r="C12" s="4">
        <v>344</v>
      </c>
      <c r="D12" s="4">
        <v>311</v>
      </c>
      <c r="E12" s="5">
        <v>0.90406976744186052</v>
      </c>
      <c r="F12" s="4">
        <v>280</v>
      </c>
      <c r="G12" s="5">
        <v>0.81395348837209303</v>
      </c>
      <c r="H12" s="6">
        <v>3.2593548387096773</v>
      </c>
    </row>
    <row r="13" spans="1:8" x14ac:dyDescent="0.25">
      <c r="A13" s="151"/>
      <c r="B13" s="7" t="s">
        <v>2</v>
      </c>
      <c r="C13" s="4">
        <v>359</v>
      </c>
      <c r="D13" s="4">
        <v>317</v>
      </c>
      <c r="E13" s="5">
        <v>0.88300835654596099</v>
      </c>
      <c r="F13" s="4">
        <v>279</v>
      </c>
      <c r="G13" s="5">
        <v>0.77715877437325909</v>
      </c>
      <c r="H13" s="6">
        <v>3.0175000000000005</v>
      </c>
    </row>
    <row r="14" spans="1:8" x14ac:dyDescent="0.25">
      <c r="A14" s="151"/>
      <c r="B14" s="7" t="s">
        <v>48</v>
      </c>
      <c r="C14" s="4">
        <v>376</v>
      </c>
      <c r="D14" s="4">
        <v>344</v>
      </c>
      <c r="E14" s="5">
        <v>0.91489361702127658</v>
      </c>
      <c r="F14" s="4">
        <v>309</v>
      </c>
      <c r="G14" s="5">
        <v>0.82180851063829785</v>
      </c>
      <c r="H14" s="6">
        <v>3.1376344086021506</v>
      </c>
    </row>
    <row r="15" spans="1:8" x14ac:dyDescent="0.25">
      <c r="A15" s="151"/>
      <c r="B15" s="7" t="s">
        <v>47</v>
      </c>
      <c r="C15" s="4">
        <v>545</v>
      </c>
      <c r="D15" s="4">
        <v>515</v>
      </c>
      <c r="E15" s="5">
        <v>0.94495412844036697</v>
      </c>
      <c r="F15" s="4">
        <v>444</v>
      </c>
      <c r="G15" s="5">
        <v>0.81467889908256885</v>
      </c>
      <c r="H15" s="6">
        <v>3.0373801916932908</v>
      </c>
    </row>
    <row r="16" spans="1:8" x14ac:dyDescent="0.25">
      <c r="A16" s="152"/>
      <c r="B16" s="53" t="s">
        <v>30</v>
      </c>
      <c r="C16" s="17">
        <f>IFERROR(SUM(C11:C15), "--")</f>
        <v>1920</v>
      </c>
      <c r="D16" s="17">
        <f>IFERROR(SUM(D11:D15), "--")</f>
        <v>1754</v>
      </c>
      <c r="E16" s="101">
        <f>IFERROR(D16/C16, "--" )</f>
        <v>0.9135416666666667</v>
      </c>
      <c r="F16" s="17">
        <f>IFERROR(SUM(F11:F15), "--")</f>
        <v>1549</v>
      </c>
      <c r="G16" s="101">
        <f>IFERROR(F16/C16, "--" )</f>
        <v>0.80677083333333333</v>
      </c>
      <c r="H16" s="102" t="s">
        <v>32</v>
      </c>
    </row>
    <row r="17" spans="1:8" x14ac:dyDescent="0.25">
      <c r="A17" s="147" t="s">
        <v>12</v>
      </c>
      <c r="B17" s="86" t="s">
        <v>0</v>
      </c>
      <c r="C17" s="87">
        <v>259</v>
      </c>
      <c r="D17" s="87">
        <v>225</v>
      </c>
      <c r="E17" s="89">
        <v>0.86872586872586877</v>
      </c>
      <c r="F17" s="87">
        <v>193</v>
      </c>
      <c r="G17" s="89">
        <v>0.74517374517374513</v>
      </c>
      <c r="H17" s="88">
        <v>2.9010050251256279</v>
      </c>
    </row>
    <row r="18" spans="1:8" x14ac:dyDescent="0.25">
      <c r="A18" s="148"/>
      <c r="B18" s="86" t="s">
        <v>1</v>
      </c>
      <c r="C18" s="87">
        <v>321</v>
      </c>
      <c r="D18" s="87">
        <v>282</v>
      </c>
      <c r="E18" s="89">
        <v>0.87850467289719625</v>
      </c>
      <c r="F18" s="87">
        <v>232</v>
      </c>
      <c r="G18" s="89">
        <v>0.72274143302180682</v>
      </c>
      <c r="H18" s="88">
        <v>2.8113475177304963</v>
      </c>
    </row>
    <row r="19" spans="1:8" x14ac:dyDescent="0.25">
      <c r="A19" s="148"/>
      <c r="B19" s="86" t="s">
        <v>2</v>
      </c>
      <c r="C19" s="87">
        <v>349</v>
      </c>
      <c r="D19" s="87">
        <v>305</v>
      </c>
      <c r="E19" s="89">
        <v>0.87392550143266479</v>
      </c>
      <c r="F19" s="87">
        <v>260</v>
      </c>
      <c r="G19" s="89">
        <v>0.74498567335243548</v>
      </c>
      <c r="H19" s="88">
        <v>2.940753424657534</v>
      </c>
    </row>
    <row r="20" spans="1:8" x14ac:dyDescent="0.25">
      <c r="A20" s="148"/>
      <c r="B20" s="86" t="s">
        <v>48</v>
      </c>
      <c r="C20" s="87">
        <v>366</v>
      </c>
      <c r="D20" s="87">
        <v>332</v>
      </c>
      <c r="E20" s="89">
        <v>0.90710382513661203</v>
      </c>
      <c r="F20" s="87">
        <v>275</v>
      </c>
      <c r="G20" s="89">
        <v>0.75136612021857918</v>
      </c>
      <c r="H20" s="88">
        <v>2.7440273037542662</v>
      </c>
    </row>
    <row r="21" spans="1:8" x14ac:dyDescent="0.25">
      <c r="A21" s="148"/>
      <c r="B21" s="86" t="s">
        <v>47</v>
      </c>
      <c r="C21" s="87">
        <v>431</v>
      </c>
      <c r="D21" s="87">
        <v>401</v>
      </c>
      <c r="E21" s="89">
        <v>0.93039443155452439</v>
      </c>
      <c r="F21" s="87">
        <v>321</v>
      </c>
      <c r="G21" s="89">
        <v>0.74477958236658937</v>
      </c>
      <c r="H21" s="88">
        <v>2.7778523489932887</v>
      </c>
    </row>
    <row r="22" spans="1:8" x14ac:dyDescent="0.25">
      <c r="A22" s="149"/>
      <c r="B22" s="94" t="s">
        <v>30</v>
      </c>
      <c r="C22" s="106">
        <f>IFERROR(SUM(C17:C21), "--")</f>
        <v>1726</v>
      </c>
      <c r="D22" s="106">
        <f>IFERROR(SUM(D17:D21), "--")</f>
        <v>1545</v>
      </c>
      <c r="E22" s="108">
        <f>IFERROR(D22/C22, "--" )</f>
        <v>0.89513325608342986</v>
      </c>
      <c r="F22" s="106">
        <f>IFERROR(SUM(F17:F21), "--")</f>
        <v>1281</v>
      </c>
      <c r="G22" s="108">
        <f>IFERROR(F22/C22, "--" )</f>
        <v>0.74217844727694093</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3" t="s">
        <v>61</v>
      </c>
      <c r="B24" s="7" t="s">
        <v>0</v>
      </c>
      <c r="C24" s="4">
        <v>39</v>
      </c>
      <c r="D24" s="4">
        <v>28</v>
      </c>
      <c r="E24" s="5">
        <v>0.71794871794871795</v>
      </c>
      <c r="F24" s="4">
        <v>23</v>
      </c>
      <c r="G24" s="5">
        <v>0.58974358974358976</v>
      </c>
      <c r="H24" s="6">
        <v>2.6923076923076925</v>
      </c>
    </row>
    <row r="25" spans="1:8" x14ac:dyDescent="0.25">
      <c r="A25" s="134"/>
      <c r="B25" s="7" t="s">
        <v>1</v>
      </c>
      <c r="C25" s="4">
        <v>38</v>
      </c>
      <c r="D25" s="4">
        <v>32</v>
      </c>
      <c r="E25" s="5">
        <v>0.84210526315789469</v>
      </c>
      <c r="F25" s="4">
        <v>27</v>
      </c>
      <c r="G25" s="5">
        <v>0.71052631578947367</v>
      </c>
      <c r="H25" s="6">
        <v>2.7406250000000001</v>
      </c>
    </row>
    <row r="26" spans="1:8" x14ac:dyDescent="0.25">
      <c r="A26" s="134"/>
      <c r="B26" s="7" t="s">
        <v>2</v>
      </c>
      <c r="C26" s="4">
        <v>73</v>
      </c>
      <c r="D26" s="4">
        <v>62</v>
      </c>
      <c r="E26" s="5">
        <v>0.84931506849315064</v>
      </c>
      <c r="F26" s="4">
        <v>54</v>
      </c>
      <c r="G26" s="5">
        <v>0.73972602739726023</v>
      </c>
      <c r="H26" s="6">
        <v>2.8517857142857141</v>
      </c>
    </row>
    <row r="27" spans="1:8" x14ac:dyDescent="0.25">
      <c r="A27" s="134"/>
      <c r="B27" s="7" t="s">
        <v>48</v>
      </c>
      <c r="C27" s="4">
        <v>62</v>
      </c>
      <c r="D27" s="4">
        <v>55</v>
      </c>
      <c r="E27" s="5">
        <v>0.88709677419354838</v>
      </c>
      <c r="F27" s="4">
        <v>48</v>
      </c>
      <c r="G27" s="5">
        <v>0.77419354838709675</v>
      </c>
      <c r="H27" s="6">
        <v>2.7869565217391301</v>
      </c>
    </row>
    <row r="28" spans="1:8" x14ac:dyDescent="0.25">
      <c r="A28" s="134"/>
      <c r="B28" s="7" t="s">
        <v>47</v>
      </c>
      <c r="C28" s="4">
        <v>107</v>
      </c>
      <c r="D28" s="4">
        <v>100</v>
      </c>
      <c r="E28" s="5">
        <v>0.93457943925233644</v>
      </c>
      <c r="F28" s="4">
        <v>86</v>
      </c>
      <c r="G28" s="5">
        <v>0.80373831775700932</v>
      </c>
      <c r="H28" s="6">
        <v>2.8568181818181819</v>
      </c>
    </row>
    <row r="29" spans="1:8" x14ac:dyDescent="0.25">
      <c r="A29" s="135"/>
      <c r="B29" s="53" t="s">
        <v>30</v>
      </c>
      <c r="C29" s="17">
        <f>IFERROR(SUM(C24:C28), "--")</f>
        <v>319</v>
      </c>
      <c r="D29" s="17">
        <f>IFERROR(SUM(D24:D28), "--")</f>
        <v>277</v>
      </c>
      <c r="E29" s="101">
        <f>IFERROR(D29/C29, "--" )</f>
        <v>0.86833855799373039</v>
      </c>
      <c r="F29" s="17">
        <f>IFERROR(SUM(F24:F28), "--")</f>
        <v>238</v>
      </c>
      <c r="G29" s="101">
        <f>IFERROR(F29/C29, "--" )</f>
        <v>0.74608150470219436</v>
      </c>
      <c r="H29" s="102" t="s">
        <v>32</v>
      </c>
    </row>
    <row r="30" spans="1:8" ht="15" customHeight="1" x14ac:dyDescent="0.25">
      <c r="A30" s="130" t="s">
        <v>60</v>
      </c>
      <c r="B30" s="86" t="s">
        <v>0</v>
      </c>
      <c r="C30" s="87">
        <v>2</v>
      </c>
      <c r="D30" s="87">
        <v>2</v>
      </c>
      <c r="E30" s="89">
        <v>1</v>
      </c>
      <c r="F30" s="87">
        <v>2</v>
      </c>
      <c r="G30" s="89">
        <v>1</v>
      </c>
      <c r="H30" s="88">
        <v>3</v>
      </c>
    </row>
    <row r="31" spans="1:8" x14ac:dyDescent="0.25">
      <c r="A31" s="131"/>
      <c r="B31" s="86" t="s">
        <v>1</v>
      </c>
      <c r="C31" s="87">
        <v>1</v>
      </c>
      <c r="D31" s="87">
        <v>1</v>
      </c>
      <c r="E31" s="89">
        <v>1</v>
      </c>
      <c r="F31" s="87">
        <v>1</v>
      </c>
      <c r="G31" s="89">
        <v>1</v>
      </c>
      <c r="H31" s="88">
        <v>4</v>
      </c>
    </row>
    <row r="32" spans="1:8" x14ac:dyDescent="0.25">
      <c r="A32" s="131"/>
      <c r="B32" s="86" t="s">
        <v>2</v>
      </c>
      <c r="C32" s="87">
        <v>1</v>
      </c>
      <c r="D32" s="87">
        <v>1</v>
      </c>
      <c r="E32" s="89">
        <v>1</v>
      </c>
      <c r="F32" s="87">
        <v>1</v>
      </c>
      <c r="G32" s="89">
        <v>1</v>
      </c>
      <c r="H32" s="88">
        <v>4</v>
      </c>
    </row>
    <row r="33" spans="1:8" x14ac:dyDescent="0.25">
      <c r="A33" s="131"/>
      <c r="B33" s="86" t="s">
        <v>48</v>
      </c>
      <c r="C33" s="87">
        <v>1</v>
      </c>
      <c r="D33" s="87">
        <v>1</v>
      </c>
      <c r="E33" s="89">
        <v>1</v>
      </c>
      <c r="F33" s="87">
        <v>0</v>
      </c>
      <c r="G33" s="89">
        <v>0</v>
      </c>
      <c r="H33" s="88">
        <v>0</v>
      </c>
    </row>
    <row r="34" spans="1:8" x14ac:dyDescent="0.25">
      <c r="A34" s="131"/>
      <c r="B34" s="86" t="s">
        <v>47</v>
      </c>
      <c r="C34" s="87">
        <v>2</v>
      </c>
      <c r="D34" s="87">
        <v>2</v>
      </c>
      <c r="E34" s="89">
        <v>1</v>
      </c>
      <c r="F34" s="87">
        <v>1</v>
      </c>
      <c r="G34" s="89">
        <v>0.5</v>
      </c>
      <c r="H34" s="88">
        <v>0</v>
      </c>
    </row>
    <row r="35" spans="1:8" x14ac:dyDescent="0.25">
      <c r="A35" s="132"/>
      <c r="B35" s="94" t="s">
        <v>30</v>
      </c>
      <c r="C35" s="106">
        <f>IFERROR(SUM(C30:C34), "--")</f>
        <v>7</v>
      </c>
      <c r="D35" s="106">
        <f>IFERROR(SUM(D30:D34), "--")</f>
        <v>7</v>
      </c>
      <c r="E35" s="108">
        <f>IFERROR(D35/C35, "--" )</f>
        <v>1</v>
      </c>
      <c r="F35" s="106">
        <f>IFERROR(SUM(F30:F34), "--")</f>
        <v>5</v>
      </c>
      <c r="G35" s="108">
        <f>IFERROR(F35/C35, "--" )</f>
        <v>0.7142857142857143</v>
      </c>
      <c r="H35" s="107" t="s">
        <v>32</v>
      </c>
    </row>
    <row r="36" spans="1:8" x14ac:dyDescent="0.25">
      <c r="A36" s="139" t="s">
        <v>16</v>
      </c>
      <c r="B36" s="7" t="s">
        <v>0</v>
      </c>
      <c r="C36" s="4">
        <v>6</v>
      </c>
      <c r="D36" s="4">
        <v>5</v>
      </c>
      <c r="E36" s="5">
        <v>0.83333333333333337</v>
      </c>
      <c r="F36" s="4">
        <v>4</v>
      </c>
      <c r="G36" s="5">
        <v>0.66666666666666663</v>
      </c>
      <c r="H36" s="6">
        <v>3.0600000000000005</v>
      </c>
    </row>
    <row r="37" spans="1:8" x14ac:dyDescent="0.25">
      <c r="A37" s="140"/>
      <c r="B37" s="7" t="s">
        <v>1</v>
      </c>
      <c r="C37" s="4">
        <v>8</v>
      </c>
      <c r="D37" s="4">
        <v>6</v>
      </c>
      <c r="E37" s="5">
        <v>0.75</v>
      </c>
      <c r="F37" s="4">
        <v>6</v>
      </c>
      <c r="G37" s="5">
        <v>0.75</v>
      </c>
      <c r="H37" s="6">
        <v>3.6666666666666665</v>
      </c>
    </row>
    <row r="38" spans="1:8" x14ac:dyDescent="0.25">
      <c r="A38" s="140"/>
      <c r="B38" s="7" t="s">
        <v>2</v>
      </c>
      <c r="C38" s="25">
        <v>12</v>
      </c>
      <c r="D38" s="25">
        <v>12</v>
      </c>
      <c r="E38" s="5">
        <v>1</v>
      </c>
      <c r="F38" s="25">
        <v>8</v>
      </c>
      <c r="G38" s="5">
        <v>0.66666666666666663</v>
      </c>
      <c r="H38" s="22">
        <v>2.75</v>
      </c>
    </row>
    <row r="39" spans="1:8" x14ac:dyDescent="0.25">
      <c r="A39" s="140"/>
      <c r="B39" s="7" t="s">
        <v>48</v>
      </c>
      <c r="C39" s="4">
        <v>18</v>
      </c>
      <c r="D39" s="4">
        <v>16</v>
      </c>
      <c r="E39" s="5">
        <v>0.88888888888888884</v>
      </c>
      <c r="F39" s="4">
        <v>12</v>
      </c>
      <c r="G39" s="5">
        <v>0.66666666666666663</v>
      </c>
      <c r="H39" s="6">
        <v>2.6428571428571428</v>
      </c>
    </row>
    <row r="40" spans="1:8" x14ac:dyDescent="0.25">
      <c r="A40" s="140"/>
      <c r="B40" s="7" t="s">
        <v>47</v>
      </c>
      <c r="C40" s="4">
        <v>27</v>
      </c>
      <c r="D40" s="4">
        <v>24</v>
      </c>
      <c r="E40" s="5">
        <v>0.88888888888888884</v>
      </c>
      <c r="F40" s="4">
        <v>20</v>
      </c>
      <c r="G40" s="5">
        <v>0.7407407407407407</v>
      </c>
      <c r="H40" s="6">
        <v>2.8333333333333335</v>
      </c>
    </row>
    <row r="41" spans="1:8" x14ac:dyDescent="0.25">
      <c r="A41" s="141"/>
      <c r="B41" s="53" t="s">
        <v>30</v>
      </c>
      <c r="C41" s="17">
        <f>IFERROR(SUM(C36:C40), "--")</f>
        <v>71</v>
      </c>
      <c r="D41" s="17">
        <f>IFERROR(SUM(D36:D40), "--")</f>
        <v>63</v>
      </c>
      <c r="E41" s="101">
        <f>IFERROR(D41/C41, "--" )</f>
        <v>0.88732394366197187</v>
      </c>
      <c r="F41" s="17">
        <f>IFERROR(SUM(F36:F40), "--")</f>
        <v>50</v>
      </c>
      <c r="G41" s="101">
        <f>IFERROR(F41/C41, "--" )</f>
        <v>0.70422535211267601</v>
      </c>
      <c r="H41" s="102" t="s">
        <v>32</v>
      </c>
    </row>
    <row r="42" spans="1:8" x14ac:dyDescent="0.25">
      <c r="A42" s="136" t="s">
        <v>17</v>
      </c>
      <c r="B42" s="86" t="s">
        <v>0</v>
      </c>
      <c r="C42" s="87">
        <v>8</v>
      </c>
      <c r="D42" s="87">
        <v>8</v>
      </c>
      <c r="E42" s="89">
        <v>1</v>
      </c>
      <c r="F42" s="87">
        <v>8</v>
      </c>
      <c r="G42" s="89">
        <v>1</v>
      </c>
      <c r="H42" s="88">
        <v>3.9571428571428569</v>
      </c>
    </row>
    <row r="43" spans="1:8" x14ac:dyDescent="0.25">
      <c r="A43" s="137"/>
      <c r="B43" s="86" t="s">
        <v>1</v>
      </c>
      <c r="C43" s="87">
        <v>8</v>
      </c>
      <c r="D43" s="87">
        <v>7</v>
      </c>
      <c r="E43" s="89">
        <v>0.875</v>
      </c>
      <c r="F43" s="87">
        <v>7</v>
      </c>
      <c r="G43" s="89">
        <v>0.875</v>
      </c>
      <c r="H43" s="88">
        <v>3.9000000000000004</v>
      </c>
    </row>
    <row r="44" spans="1:8" x14ac:dyDescent="0.25">
      <c r="A44" s="137"/>
      <c r="B44" s="86" t="s">
        <v>2</v>
      </c>
      <c r="C44" s="87">
        <v>16</v>
      </c>
      <c r="D44" s="87">
        <v>16</v>
      </c>
      <c r="E44" s="89">
        <v>1</v>
      </c>
      <c r="F44" s="87">
        <v>16</v>
      </c>
      <c r="G44" s="89">
        <v>1</v>
      </c>
      <c r="H44" s="88">
        <v>3.2857142857142856</v>
      </c>
    </row>
    <row r="45" spans="1:8" x14ac:dyDescent="0.25">
      <c r="A45" s="137"/>
      <c r="B45" s="86" t="s">
        <v>48</v>
      </c>
      <c r="C45" s="87">
        <v>13</v>
      </c>
      <c r="D45" s="87">
        <v>13</v>
      </c>
      <c r="E45" s="89">
        <v>1</v>
      </c>
      <c r="F45" s="87">
        <v>11</v>
      </c>
      <c r="G45" s="89">
        <v>0.84615384615384615</v>
      </c>
      <c r="H45" s="88">
        <v>3.3636363636363638</v>
      </c>
    </row>
    <row r="46" spans="1:8" x14ac:dyDescent="0.25">
      <c r="A46" s="137"/>
      <c r="B46" s="86" t="s">
        <v>47</v>
      </c>
      <c r="C46" s="87">
        <v>12</v>
      </c>
      <c r="D46" s="87">
        <v>11</v>
      </c>
      <c r="E46" s="89">
        <v>0.91666666666666663</v>
      </c>
      <c r="F46" s="87">
        <v>10</v>
      </c>
      <c r="G46" s="89">
        <v>0.83333333333333337</v>
      </c>
      <c r="H46" s="88">
        <v>3.1666666666666665</v>
      </c>
    </row>
    <row r="47" spans="1:8" x14ac:dyDescent="0.25">
      <c r="A47" s="138"/>
      <c r="B47" s="94" t="s">
        <v>30</v>
      </c>
      <c r="C47" s="106">
        <f>IFERROR(SUM(C42:C46), "--")</f>
        <v>57</v>
      </c>
      <c r="D47" s="106">
        <f>IFERROR(SUM(D42:D46), "--")</f>
        <v>55</v>
      </c>
      <c r="E47" s="108">
        <f>IFERROR(D47/C47, "--" )</f>
        <v>0.96491228070175439</v>
      </c>
      <c r="F47" s="106">
        <f>IFERROR(SUM(F42:F46), "--")</f>
        <v>52</v>
      </c>
      <c r="G47" s="108">
        <f>IFERROR(F47/C47, "--" )</f>
        <v>0.91228070175438591</v>
      </c>
      <c r="H47" s="107" t="s">
        <v>32</v>
      </c>
    </row>
    <row r="48" spans="1:8" x14ac:dyDescent="0.25">
      <c r="A48" s="139" t="s">
        <v>92</v>
      </c>
      <c r="B48" s="7" t="s">
        <v>0</v>
      </c>
      <c r="C48" s="4">
        <v>252</v>
      </c>
      <c r="D48" s="4">
        <v>227</v>
      </c>
      <c r="E48" s="5">
        <v>0.90079365079365081</v>
      </c>
      <c r="F48" s="4">
        <v>195</v>
      </c>
      <c r="G48" s="5">
        <v>0.77380952380952384</v>
      </c>
      <c r="H48" s="6">
        <v>2.8328502415458936</v>
      </c>
    </row>
    <row r="49" spans="1:8" x14ac:dyDescent="0.25">
      <c r="A49" s="140"/>
      <c r="B49" s="7" t="s">
        <v>1</v>
      </c>
      <c r="C49" s="4">
        <v>287</v>
      </c>
      <c r="D49" s="4">
        <v>256</v>
      </c>
      <c r="E49" s="5">
        <v>0.89198606271777003</v>
      </c>
      <c r="F49" s="4">
        <v>217</v>
      </c>
      <c r="G49" s="5">
        <v>0.75609756097560976</v>
      </c>
      <c r="H49" s="6">
        <v>2.9035156249999998</v>
      </c>
    </row>
    <row r="50" spans="1:8" x14ac:dyDescent="0.25">
      <c r="A50" s="140"/>
      <c r="B50" s="7" t="s">
        <v>2</v>
      </c>
      <c r="C50" s="4">
        <v>310</v>
      </c>
      <c r="D50" s="4">
        <v>271</v>
      </c>
      <c r="E50" s="5">
        <v>0.87419354838709673</v>
      </c>
      <c r="F50" s="4">
        <v>228</v>
      </c>
      <c r="G50" s="5">
        <v>0.73548387096774193</v>
      </c>
      <c r="H50" s="6">
        <v>2.8154471544715451</v>
      </c>
    </row>
    <row r="51" spans="1:8" x14ac:dyDescent="0.25">
      <c r="A51" s="140"/>
      <c r="B51" s="7" t="s">
        <v>48</v>
      </c>
      <c r="C51" s="4">
        <v>318</v>
      </c>
      <c r="D51" s="4">
        <v>293</v>
      </c>
      <c r="E51" s="5">
        <v>0.92138364779874216</v>
      </c>
      <c r="F51" s="4">
        <v>249</v>
      </c>
      <c r="G51" s="5">
        <v>0.78301886792452835</v>
      </c>
      <c r="H51" s="6">
        <v>2.8285714285714292</v>
      </c>
    </row>
    <row r="52" spans="1:8" x14ac:dyDescent="0.25">
      <c r="A52" s="140"/>
      <c r="B52" s="7" t="s">
        <v>47</v>
      </c>
      <c r="C52" s="4">
        <v>498</v>
      </c>
      <c r="D52" s="4">
        <v>470</v>
      </c>
      <c r="E52" s="5">
        <v>0.94377510040160639</v>
      </c>
      <c r="F52" s="4">
        <v>390</v>
      </c>
      <c r="G52" s="5">
        <v>0.7831325301204819</v>
      </c>
      <c r="H52" s="6">
        <v>2.9048442906574397</v>
      </c>
    </row>
    <row r="53" spans="1:8" x14ac:dyDescent="0.25">
      <c r="A53" s="141"/>
      <c r="B53" s="53" t="s">
        <v>30</v>
      </c>
      <c r="C53" s="17">
        <f>IFERROR(SUM(C48:C52), "--")</f>
        <v>1665</v>
      </c>
      <c r="D53" s="17">
        <f>IFERROR(SUM(D48:D52), "--")</f>
        <v>1517</v>
      </c>
      <c r="E53" s="101">
        <f>IFERROR(D53/C53, "--" )</f>
        <v>0.91111111111111109</v>
      </c>
      <c r="F53" s="17">
        <f>IFERROR(SUM(F48:F52), "--")</f>
        <v>1279</v>
      </c>
      <c r="G53" s="101">
        <f>IFERROR(F53/C53, "--" )</f>
        <v>0.76816816816816813</v>
      </c>
      <c r="H53" s="102" t="s">
        <v>32</v>
      </c>
    </row>
    <row r="54" spans="1:8" x14ac:dyDescent="0.25">
      <c r="A54" s="136" t="s">
        <v>18</v>
      </c>
      <c r="B54" s="86" t="s">
        <v>0</v>
      </c>
      <c r="C54" s="87">
        <v>1</v>
      </c>
      <c r="D54" s="87">
        <v>1</v>
      </c>
      <c r="E54" s="89">
        <v>1</v>
      </c>
      <c r="F54" s="87">
        <v>1</v>
      </c>
      <c r="G54" s="89">
        <v>1</v>
      </c>
      <c r="H54" s="88">
        <v>2</v>
      </c>
    </row>
    <row r="55" spans="1:8" x14ac:dyDescent="0.25">
      <c r="A55" s="137"/>
      <c r="B55" s="86" t="s">
        <v>1</v>
      </c>
      <c r="C55" s="113" t="s">
        <v>32</v>
      </c>
      <c r="D55" s="113" t="s">
        <v>32</v>
      </c>
      <c r="E55" s="114" t="s">
        <v>32</v>
      </c>
      <c r="F55" s="113" t="s">
        <v>32</v>
      </c>
      <c r="G55" s="114" t="s">
        <v>32</v>
      </c>
      <c r="H55" s="115" t="s">
        <v>32</v>
      </c>
    </row>
    <row r="56" spans="1:8" x14ac:dyDescent="0.25">
      <c r="A56" s="137"/>
      <c r="B56" s="86" t="s">
        <v>2</v>
      </c>
      <c r="C56" s="87">
        <v>5</v>
      </c>
      <c r="D56" s="87">
        <v>5</v>
      </c>
      <c r="E56" s="89">
        <v>1</v>
      </c>
      <c r="F56" s="87">
        <v>5</v>
      </c>
      <c r="G56" s="89">
        <v>1</v>
      </c>
      <c r="H56" s="88">
        <v>3.2</v>
      </c>
    </row>
    <row r="57" spans="1:8" x14ac:dyDescent="0.25">
      <c r="A57" s="137"/>
      <c r="B57" s="86" t="s">
        <v>48</v>
      </c>
      <c r="C57" s="87">
        <v>3</v>
      </c>
      <c r="D57" s="87">
        <v>2</v>
      </c>
      <c r="E57" s="89">
        <v>0.66666666666666663</v>
      </c>
      <c r="F57" s="87">
        <v>2</v>
      </c>
      <c r="G57" s="89">
        <v>0.66666666666666663</v>
      </c>
      <c r="H57" s="88">
        <v>4</v>
      </c>
    </row>
    <row r="58" spans="1:8" x14ac:dyDescent="0.25">
      <c r="A58" s="137"/>
      <c r="B58" s="86" t="s">
        <v>47</v>
      </c>
      <c r="C58" s="87">
        <v>5</v>
      </c>
      <c r="D58" s="87">
        <v>4</v>
      </c>
      <c r="E58" s="89">
        <v>0.8</v>
      </c>
      <c r="F58" s="87">
        <v>1</v>
      </c>
      <c r="G58" s="89">
        <v>0.2</v>
      </c>
      <c r="H58" s="88">
        <v>0</v>
      </c>
    </row>
    <row r="59" spans="1:8" x14ac:dyDescent="0.25">
      <c r="A59" s="138"/>
      <c r="B59" s="94" t="s">
        <v>30</v>
      </c>
      <c r="C59" s="106">
        <f>IFERROR(SUM(C54:C58), "--")</f>
        <v>14</v>
      </c>
      <c r="D59" s="106">
        <f>IFERROR(SUM(D54:D58), "--")</f>
        <v>12</v>
      </c>
      <c r="E59" s="108">
        <f>IFERROR(D59/C59, "--" )</f>
        <v>0.8571428571428571</v>
      </c>
      <c r="F59" s="106">
        <f>IFERROR(SUM(F54:F58), "--")</f>
        <v>9</v>
      </c>
      <c r="G59" s="108">
        <f>IFERROR(F59/C59, "--" )</f>
        <v>0.6428571428571429</v>
      </c>
      <c r="H59" s="107" t="s">
        <v>32</v>
      </c>
    </row>
    <row r="60" spans="1:8" x14ac:dyDescent="0.25">
      <c r="A60" s="133" t="s">
        <v>58</v>
      </c>
      <c r="B60" s="7" t="s">
        <v>0</v>
      </c>
      <c r="C60" s="4">
        <v>210</v>
      </c>
      <c r="D60" s="4">
        <v>186</v>
      </c>
      <c r="E60" s="5">
        <v>0.88571428571428568</v>
      </c>
      <c r="F60" s="4">
        <v>167</v>
      </c>
      <c r="G60" s="5">
        <v>0.79523809523809519</v>
      </c>
      <c r="H60" s="6">
        <v>3.1745562130177514</v>
      </c>
    </row>
    <row r="61" spans="1:8" x14ac:dyDescent="0.25">
      <c r="A61" s="134"/>
      <c r="B61" s="7" t="s">
        <v>1</v>
      </c>
      <c r="C61" s="4">
        <v>279</v>
      </c>
      <c r="D61" s="4">
        <v>254</v>
      </c>
      <c r="E61" s="5">
        <v>0.91039426523297495</v>
      </c>
      <c r="F61" s="4">
        <v>223</v>
      </c>
      <c r="G61" s="5">
        <v>0.79928315412186379</v>
      </c>
      <c r="H61" s="6">
        <v>3.1960474308300393</v>
      </c>
    </row>
    <row r="62" spans="1:8" x14ac:dyDescent="0.25">
      <c r="A62" s="134"/>
      <c r="B62" s="7" t="s">
        <v>2</v>
      </c>
      <c r="C62" s="4">
        <v>250</v>
      </c>
      <c r="D62" s="4">
        <v>224</v>
      </c>
      <c r="E62" s="5">
        <v>0.89600000000000002</v>
      </c>
      <c r="F62" s="4">
        <v>201</v>
      </c>
      <c r="G62" s="5">
        <v>0.80400000000000005</v>
      </c>
      <c r="H62" s="6">
        <v>3.1924170616113741</v>
      </c>
    </row>
    <row r="63" spans="1:8" x14ac:dyDescent="0.25">
      <c r="A63" s="134"/>
      <c r="B63" s="7" t="s">
        <v>48</v>
      </c>
      <c r="C63" s="4">
        <v>277</v>
      </c>
      <c r="D63" s="4">
        <v>247</v>
      </c>
      <c r="E63" s="5">
        <v>0.89169675090252709</v>
      </c>
      <c r="F63" s="4">
        <v>227</v>
      </c>
      <c r="G63" s="5">
        <v>0.81949458483754511</v>
      </c>
      <c r="H63" s="6">
        <v>3.2039408866995065</v>
      </c>
    </row>
    <row r="64" spans="1:8" x14ac:dyDescent="0.25">
      <c r="A64" s="134"/>
      <c r="B64" s="7" t="s">
        <v>47</v>
      </c>
      <c r="C64" s="4">
        <v>279</v>
      </c>
      <c r="D64" s="4">
        <v>260</v>
      </c>
      <c r="E64" s="5">
        <v>0.93189964157706096</v>
      </c>
      <c r="F64" s="4">
        <v>223</v>
      </c>
      <c r="G64" s="5">
        <v>0.79928315412186379</v>
      </c>
      <c r="H64" s="6">
        <v>3.035585585585586</v>
      </c>
    </row>
    <row r="65" spans="1:8" x14ac:dyDescent="0.25">
      <c r="A65" s="135"/>
      <c r="B65" s="53" t="s">
        <v>30</v>
      </c>
      <c r="C65" s="17">
        <f>IFERROR(SUM(C60:C64), "--")</f>
        <v>1295</v>
      </c>
      <c r="D65" s="17">
        <f>IFERROR(SUM(D60:D64), "--")</f>
        <v>1171</v>
      </c>
      <c r="E65" s="101">
        <f>IFERROR(D65/C65, "--" )</f>
        <v>0.90424710424710419</v>
      </c>
      <c r="F65" s="17">
        <f>IFERROR(SUM(F60:F64), "--")</f>
        <v>1041</v>
      </c>
      <c r="G65" s="101">
        <f>IFERROR(F65/C65, "--" )</f>
        <v>0.8038610038610039</v>
      </c>
      <c r="H65" s="102" t="s">
        <v>32</v>
      </c>
    </row>
    <row r="66" spans="1:8" ht="15" customHeight="1" x14ac:dyDescent="0.25">
      <c r="A66" s="130" t="s">
        <v>62</v>
      </c>
      <c r="B66" s="86" t="s">
        <v>0</v>
      </c>
      <c r="C66" s="87">
        <v>36</v>
      </c>
      <c r="D66" s="87">
        <v>33</v>
      </c>
      <c r="E66" s="89">
        <v>0.91666666666666663</v>
      </c>
      <c r="F66" s="87">
        <v>29</v>
      </c>
      <c r="G66" s="89">
        <v>0.80555555555555558</v>
      </c>
      <c r="H66" s="88">
        <v>3.0548387096774197</v>
      </c>
    </row>
    <row r="67" spans="1:8" x14ac:dyDescent="0.25">
      <c r="A67" s="131"/>
      <c r="B67" s="86" t="s">
        <v>1</v>
      </c>
      <c r="C67" s="87">
        <v>45</v>
      </c>
      <c r="D67" s="87">
        <v>38</v>
      </c>
      <c r="E67" s="89">
        <v>0.84444444444444444</v>
      </c>
      <c r="F67" s="87">
        <v>33</v>
      </c>
      <c r="G67" s="89">
        <v>0.73333333333333328</v>
      </c>
      <c r="H67" s="88">
        <v>3.0894736842105264</v>
      </c>
    </row>
    <row r="68" spans="1:8" x14ac:dyDescent="0.25">
      <c r="A68" s="131"/>
      <c r="B68" s="86" t="s">
        <v>2</v>
      </c>
      <c r="C68" s="87">
        <v>57</v>
      </c>
      <c r="D68" s="87">
        <v>47</v>
      </c>
      <c r="E68" s="89">
        <v>0.82456140350877194</v>
      </c>
      <c r="F68" s="87">
        <v>41</v>
      </c>
      <c r="G68" s="89">
        <v>0.7192982456140351</v>
      </c>
      <c r="H68" s="88">
        <v>2.9195121951219516</v>
      </c>
    </row>
    <row r="69" spans="1:8" x14ac:dyDescent="0.25">
      <c r="A69" s="131"/>
      <c r="B69" s="86" t="s">
        <v>48</v>
      </c>
      <c r="C69" s="87">
        <v>63</v>
      </c>
      <c r="D69" s="87">
        <v>60</v>
      </c>
      <c r="E69" s="89">
        <v>0.95238095238095233</v>
      </c>
      <c r="F69" s="87">
        <v>42</v>
      </c>
      <c r="G69" s="89">
        <v>0.66666666666666663</v>
      </c>
      <c r="H69" s="88">
        <v>2.4962264150943398</v>
      </c>
    </row>
    <row r="70" spans="1:8" x14ac:dyDescent="0.25">
      <c r="A70" s="131"/>
      <c r="B70" s="86" t="s">
        <v>47</v>
      </c>
      <c r="C70" s="87">
        <v>60</v>
      </c>
      <c r="D70" s="87">
        <v>57</v>
      </c>
      <c r="E70" s="89">
        <v>0.95</v>
      </c>
      <c r="F70" s="87">
        <v>46</v>
      </c>
      <c r="G70" s="89">
        <v>0.76666666666666672</v>
      </c>
      <c r="H70" s="88">
        <v>2.7866666666666666</v>
      </c>
    </row>
    <row r="71" spans="1:8" x14ac:dyDescent="0.25">
      <c r="A71" s="132"/>
      <c r="B71" s="94" t="s">
        <v>30</v>
      </c>
      <c r="C71" s="106">
        <f>IFERROR(SUM(C66:C70), "--")</f>
        <v>261</v>
      </c>
      <c r="D71" s="106">
        <f>IFERROR(SUM(D66:D70), "--")</f>
        <v>235</v>
      </c>
      <c r="E71" s="108">
        <f>IFERROR(D71/C71, "--" )</f>
        <v>0.90038314176245215</v>
      </c>
      <c r="F71" s="106">
        <f>IFERROR(SUM(F66:F70), "--")</f>
        <v>191</v>
      </c>
      <c r="G71" s="108">
        <f>IFERROR(F71/C71, "--" )</f>
        <v>0.73180076628352486</v>
      </c>
      <c r="H71" s="107" t="s">
        <v>32</v>
      </c>
    </row>
    <row r="72" spans="1:8" ht="15" customHeight="1" x14ac:dyDescent="0.25">
      <c r="A72" s="129" t="s">
        <v>59</v>
      </c>
      <c r="B72" s="7" t="s">
        <v>0</v>
      </c>
      <c r="C72" s="4">
        <v>6</v>
      </c>
      <c r="D72" s="4">
        <v>6</v>
      </c>
      <c r="E72" s="5">
        <v>1</v>
      </c>
      <c r="F72" s="4">
        <v>5</v>
      </c>
      <c r="G72" s="5">
        <v>0.83333333333333337</v>
      </c>
      <c r="H72" s="6">
        <v>3</v>
      </c>
    </row>
    <row r="73" spans="1:8" x14ac:dyDescent="0.25">
      <c r="A73" s="129"/>
      <c r="B73" s="7" t="s">
        <v>1</v>
      </c>
      <c r="C73" s="4">
        <v>7</v>
      </c>
      <c r="D73" s="4">
        <v>6</v>
      </c>
      <c r="E73" s="5">
        <v>0.8571428571428571</v>
      </c>
      <c r="F73" s="4">
        <v>5</v>
      </c>
      <c r="G73" s="5">
        <v>0.7142857142857143</v>
      </c>
      <c r="H73" s="6">
        <v>2.7166666666666668</v>
      </c>
    </row>
    <row r="74" spans="1:8" x14ac:dyDescent="0.25">
      <c r="A74" s="129"/>
      <c r="B74" s="7" t="s">
        <v>2</v>
      </c>
      <c r="C74" s="4">
        <v>1</v>
      </c>
      <c r="D74" s="4">
        <v>1</v>
      </c>
      <c r="E74" s="5">
        <v>1</v>
      </c>
      <c r="F74" s="4">
        <v>1</v>
      </c>
      <c r="G74" s="5">
        <v>1</v>
      </c>
      <c r="H74" s="6">
        <v>4</v>
      </c>
    </row>
    <row r="75" spans="1:8" x14ac:dyDescent="0.25">
      <c r="A75" s="129"/>
      <c r="B75" s="7" t="s">
        <v>48</v>
      </c>
      <c r="C75" s="4">
        <v>7</v>
      </c>
      <c r="D75" s="4">
        <v>5</v>
      </c>
      <c r="E75" s="5">
        <v>0.7142857142857143</v>
      </c>
      <c r="F75" s="4">
        <v>4</v>
      </c>
      <c r="G75" s="5">
        <v>0.5714285714285714</v>
      </c>
      <c r="H75" s="6">
        <v>2.1749999999999998</v>
      </c>
    </row>
    <row r="76" spans="1:8" x14ac:dyDescent="0.25">
      <c r="A76" s="129"/>
      <c r="B76" s="7" t="s">
        <v>47</v>
      </c>
      <c r="C76" s="4">
        <v>5</v>
      </c>
      <c r="D76" s="4">
        <v>5</v>
      </c>
      <c r="E76" s="5">
        <v>1</v>
      </c>
      <c r="F76" s="4">
        <v>4</v>
      </c>
      <c r="G76" s="5">
        <v>0.8</v>
      </c>
      <c r="H76" s="6">
        <v>2.75</v>
      </c>
    </row>
    <row r="77" spans="1:8" x14ac:dyDescent="0.25">
      <c r="A77" s="129"/>
      <c r="B77" s="53" t="s">
        <v>30</v>
      </c>
      <c r="C77" s="17">
        <f>IFERROR(SUM(C72:C76), "--")</f>
        <v>26</v>
      </c>
      <c r="D77" s="17">
        <f>IFERROR(SUM(D72:D76), "--")</f>
        <v>23</v>
      </c>
      <c r="E77" s="101">
        <f>IFERROR(D77/C77, "--" )</f>
        <v>0.88461538461538458</v>
      </c>
      <c r="F77" s="17">
        <f>IFERROR(SUM(F72:F76), "--")</f>
        <v>19</v>
      </c>
      <c r="G77" s="101">
        <f>IFERROR(F77/C77, "--" )</f>
        <v>0.73076923076923073</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6" t="s">
        <v>98</v>
      </c>
      <c r="B4" s="7" t="s">
        <v>0</v>
      </c>
      <c r="C4" s="4">
        <v>560</v>
      </c>
      <c r="D4" s="4">
        <v>496</v>
      </c>
      <c r="E4" s="15">
        <v>0.88571428571428568</v>
      </c>
      <c r="F4" s="4">
        <v>434</v>
      </c>
      <c r="G4" s="15">
        <v>0.77500000000000002</v>
      </c>
      <c r="H4" s="14" t="s">
        <v>32</v>
      </c>
      <c r="I4" s="19"/>
      <c r="J4" s="19"/>
      <c r="K4" s="13"/>
      <c r="L4" s="13"/>
    </row>
    <row r="5" spans="1:12" x14ac:dyDescent="0.25">
      <c r="A5" s="157"/>
      <c r="B5" s="7" t="s">
        <v>1</v>
      </c>
      <c r="C5" s="4">
        <v>673</v>
      </c>
      <c r="D5" s="4">
        <v>600</v>
      </c>
      <c r="E5" s="5">
        <v>0.89153046062407137</v>
      </c>
      <c r="F5" s="4">
        <v>519</v>
      </c>
      <c r="G5" s="5">
        <v>0.77117384843982173</v>
      </c>
      <c r="H5" s="6" t="s">
        <v>32</v>
      </c>
      <c r="I5" s="19"/>
      <c r="J5" s="19"/>
      <c r="K5" s="13"/>
      <c r="L5" s="13"/>
    </row>
    <row r="6" spans="1:12" x14ac:dyDescent="0.25">
      <c r="A6" s="157"/>
      <c r="B6" s="7" t="s">
        <v>2</v>
      </c>
      <c r="C6" s="4">
        <v>725</v>
      </c>
      <c r="D6" s="4">
        <v>639</v>
      </c>
      <c r="E6" s="5">
        <v>0.88137931034482764</v>
      </c>
      <c r="F6" s="4">
        <v>555</v>
      </c>
      <c r="G6" s="5">
        <v>0.76551724137931032</v>
      </c>
      <c r="H6" s="6" t="s">
        <v>32</v>
      </c>
      <c r="I6" s="19"/>
      <c r="J6" s="19"/>
      <c r="K6" s="13"/>
      <c r="L6" s="13"/>
    </row>
    <row r="7" spans="1:12" x14ac:dyDescent="0.25">
      <c r="A7" s="157"/>
      <c r="B7" s="7" t="s">
        <v>48</v>
      </c>
      <c r="C7" s="4">
        <v>762</v>
      </c>
      <c r="D7" s="4">
        <v>692</v>
      </c>
      <c r="E7" s="5">
        <v>0.90813648293963256</v>
      </c>
      <c r="F7" s="4">
        <v>595</v>
      </c>
      <c r="G7" s="5">
        <v>0.78083989501312334</v>
      </c>
      <c r="H7" s="6" t="s">
        <v>32</v>
      </c>
      <c r="I7" s="19"/>
      <c r="J7" s="19"/>
      <c r="K7" s="13"/>
      <c r="L7" s="13"/>
    </row>
    <row r="8" spans="1:12" x14ac:dyDescent="0.25">
      <c r="A8" s="157"/>
      <c r="B8" s="7" t="s">
        <v>47</v>
      </c>
      <c r="C8" s="4">
        <v>995</v>
      </c>
      <c r="D8" s="4">
        <v>933</v>
      </c>
      <c r="E8" s="5">
        <v>0.9376884422110553</v>
      </c>
      <c r="F8" s="4">
        <v>781</v>
      </c>
      <c r="G8" s="5">
        <v>0.78492462311557787</v>
      </c>
      <c r="H8" s="6" t="s">
        <v>32</v>
      </c>
      <c r="I8" s="19"/>
      <c r="J8" s="19"/>
      <c r="K8" s="13"/>
      <c r="L8" s="13"/>
    </row>
    <row r="9" spans="1:12" x14ac:dyDescent="0.25">
      <c r="A9" s="158"/>
      <c r="B9" s="53" t="s">
        <v>30</v>
      </c>
      <c r="C9" s="17">
        <f>IFERROR(SUM(C4:C8), "--")</f>
        <v>3715</v>
      </c>
      <c r="D9" s="17">
        <f>IFERROR(SUM(D4:D8), "--")</f>
        <v>3360</v>
      </c>
      <c r="E9" s="101">
        <f>IFERROR(D9/C9, "--" )</f>
        <v>0.90444145356662176</v>
      </c>
      <c r="F9" s="17">
        <f>IFERROR(SUM(F4:F8), "--")</f>
        <v>2884</v>
      </c>
      <c r="G9" s="101">
        <f>IFERROR(F9/C9, "--" )</f>
        <v>0.77631224764468376</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9" t="s">
        <v>104</v>
      </c>
      <c r="B12" s="7" t="s">
        <v>0</v>
      </c>
      <c r="C12" s="20" t="s">
        <v>32</v>
      </c>
      <c r="D12" s="20" t="s">
        <v>32</v>
      </c>
      <c r="E12" s="116" t="s">
        <v>32</v>
      </c>
      <c r="F12" s="20" t="s">
        <v>32</v>
      </c>
      <c r="G12" s="116" t="s">
        <v>32</v>
      </c>
      <c r="H12" s="120" t="s">
        <v>32</v>
      </c>
    </row>
    <row r="13" spans="1:12" x14ac:dyDescent="0.25">
      <c r="A13" s="160"/>
      <c r="B13" s="7" t="s">
        <v>1</v>
      </c>
      <c r="C13" s="20" t="s">
        <v>32</v>
      </c>
      <c r="D13" s="20" t="s">
        <v>32</v>
      </c>
      <c r="E13" s="116" t="s">
        <v>32</v>
      </c>
      <c r="F13" s="20" t="s">
        <v>32</v>
      </c>
      <c r="G13" s="116" t="s">
        <v>32</v>
      </c>
      <c r="H13" s="120" t="s">
        <v>32</v>
      </c>
      <c r="I13" s="57"/>
    </row>
    <row r="14" spans="1:12" x14ac:dyDescent="0.25">
      <c r="A14" s="160"/>
      <c r="B14" s="7" t="s">
        <v>2</v>
      </c>
      <c r="C14" s="20" t="s">
        <v>32</v>
      </c>
      <c r="D14" s="20" t="s">
        <v>32</v>
      </c>
      <c r="E14" s="116" t="s">
        <v>32</v>
      </c>
      <c r="F14" s="20" t="s">
        <v>32</v>
      </c>
      <c r="G14" s="116" t="s">
        <v>32</v>
      </c>
      <c r="H14" s="120" t="s">
        <v>32</v>
      </c>
      <c r="I14" s="57"/>
    </row>
    <row r="15" spans="1:12" x14ac:dyDescent="0.25">
      <c r="A15" s="160"/>
      <c r="B15" s="7" t="s">
        <v>48</v>
      </c>
      <c r="C15" s="4">
        <v>92</v>
      </c>
      <c r="D15" s="4">
        <v>92</v>
      </c>
      <c r="E15" s="5">
        <v>1</v>
      </c>
      <c r="F15" s="4">
        <v>92</v>
      </c>
      <c r="G15" s="5">
        <v>1</v>
      </c>
      <c r="H15" s="6" t="s">
        <v>32</v>
      </c>
      <c r="I15" s="57"/>
    </row>
    <row r="16" spans="1:12" x14ac:dyDescent="0.25">
      <c r="A16" s="160"/>
      <c r="B16" s="7" t="s">
        <v>47</v>
      </c>
      <c r="C16" s="4">
        <v>72</v>
      </c>
      <c r="D16" s="4">
        <v>69</v>
      </c>
      <c r="E16" s="5">
        <v>0.95833333333333337</v>
      </c>
      <c r="F16" s="4">
        <v>69</v>
      </c>
      <c r="G16" s="5">
        <v>0.95833333333333337</v>
      </c>
      <c r="H16" s="6" t="s">
        <v>32</v>
      </c>
      <c r="I16" s="57"/>
    </row>
    <row r="17" spans="1:9" x14ac:dyDescent="0.25">
      <c r="A17" s="161"/>
      <c r="B17" s="53" t="s">
        <v>30</v>
      </c>
      <c r="C17" s="17">
        <f>IFERROR(SUM(C12:C16), "--")</f>
        <v>164</v>
      </c>
      <c r="D17" s="17">
        <f>IFERROR(SUM(D12:D16), "--")</f>
        <v>161</v>
      </c>
      <c r="E17" s="101">
        <f>IFERROR(D17/C17, "--" )</f>
        <v>0.98170731707317072</v>
      </c>
      <c r="F17" s="17">
        <f>IFERROR(SUM(F12:F16), "--")</f>
        <v>161</v>
      </c>
      <c r="G17" s="101">
        <f>IFERROR(F17/C17, "--" )</f>
        <v>0.98170731707317072</v>
      </c>
      <c r="H17" s="102" t="s">
        <v>32</v>
      </c>
      <c r="I17" s="57"/>
    </row>
    <row r="18" spans="1:9" ht="15" customHeight="1" x14ac:dyDescent="0.25">
      <c r="A18" s="153" t="s">
        <v>105</v>
      </c>
      <c r="B18" s="86" t="s">
        <v>0</v>
      </c>
      <c r="C18" s="113" t="s">
        <v>32</v>
      </c>
      <c r="D18" s="113" t="s">
        <v>32</v>
      </c>
      <c r="E18" s="114" t="s">
        <v>32</v>
      </c>
      <c r="F18" s="113" t="s">
        <v>32</v>
      </c>
      <c r="G18" s="114" t="s">
        <v>32</v>
      </c>
      <c r="H18" s="115" t="s">
        <v>32</v>
      </c>
    </row>
    <row r="19" spans="1:9" x14ac:dyDescent="0.25">
      <c r="A19" s="154"/>
      <c r="B19" s="86" t="s">
        <v>1</v>
      </c>
      <c r="C19" s="113" t="s">
        <v>32</v>
      </c>
      <c r="D19" s="113" t="s">
        <v>32</v>
      </c>
      <c r="E19" s="114" t="s">
        <v>32</v>
      </c>
      <c r="F19" s="113" t="s">
        <v>32</v>
      </c>
      <c r="G19" s="114" t="s">
        <v>32</v>
      </c>
      <c r="H19" s="115" t="s">
        <v>32</v>
      </c>
      <c r="I19" s="57"/>
    </row>
    <row r="20" spans="1:9" x14ac:dyDescent="0.25">
      <c r="A20" s="154"/>
      <c r="B20" s="86" t="s">
        <v>2</v>
      </c>
      <c r="C20" s="87">
        <v>29</v>
      </c>
      <c r="D20" s="87">
        <v>26</v>
      </c>
      <c r="E20" s="89">
        <v>0.89655172413793105</v>
      </c>
      <c r="F20" s="87">
        <v>24</v>
      </c>
      <c r="G20" s="89">
        <v>0.82758620689655171</v>
      </c>
      <c r="H20" s="88" t="s">
        <v>32</v>
      </c>
      <c r="I20" s="57"/>
    </row>
    <row r="21" spans="1:9" x14ac:dyDescent="0.25">
      <c r="A21" s="154"/>
      <c r="B21" s="86" t="s">
        <v>48</v>
      </c>
      <c r="C21" s="87">
        <v>12</v>
      </c>
      <c r="D21" s="87">
        <v>11</v>
      </c>
      <c r="E21" s="89">
        <v>0.91666666666666663</v>
      </c>
      <c r="F21" s="87">
        <v>11</v>
      </c>
      <c r="G21" s="89">
        <v>0.91666666666666663</v>
      </c>
      <c r="H21" s="88" t="s">
        <v>32</v>
      </c>
      <c r="I21" s="57"/>
    </row>
    <row r="22" spans="1:9" x14ac:dyDescent="0.25">
      <c r="A22" s="154"/>
      <c r="B22" s="86" t="s">
        <v>47</v>
      </c>
      <c r="C22" s="87">
        <v>236</v>
      </c>
      <c r="D22" s="87">
        <v>236</v>
      </c>
      <c r="E22" s="89">
        <v>1</v>
      </c>
      <c r="F22" s="87">
        <v>195</v>
      </c>
      <c r="G22" s="89">
        <v>0.82627118644067798</v>
      </c>
      <c r="H22" s="88" t="s">
        <v>32</v>
      </c>
      <c r="I22" s="57"/>
    </row>
    <row r="23" spans="1:9" x14ac:dyDescent="0.25">
      <c r="A23" s="155"/>
      <c r="B23" s="94" t="s">
        <v>30</v>
      </c>
      <c r="C23" s="106">
        <f>IFERROR(SUM(C18:C22), "--")</f>
        <v>277</v>
      </c>
      <c r="D23" s="106">
        <f>IFERROR(SUM(D18:D22), "--")</f>
        <v>273</v>
      </c>
      <c r="E23" s="108">
        <f>IFERROR(D23/C23, "--" )</f>
        <v>0.98555956678700363</v>
      </c>
      <c r="F23" s="106">
        <f>IFERROR(SUM(F18:F22), "--")</f>
        <v>230</v>
      </c>
      <c r="G23" s="108">
        <f>IFERROR(F23/C23, "--" )</f>
        <v>0.83032490974729245</v>
      </c>
      <c r="H23" s="107" t="s">
        <v>32</v>
      </c>
      <c r="I23" s="57"/>
    </row>
    <row r="24" spans="1:9" ht="15" customHeight="1" x14ac:dyDescent="0.25">
      <c r="A24" s="159" t="s">
        <v>106</v>
      </c>
      <c r="B24" s="7" t="s">
        <v>0</v>
      </c>
      <c r="C24" s="20">
        <v>46</v>
      </c>
      <c r="D24" s="20">
        <v>43</v>
      </c>
      <c r="E24" s="116">
        <v>0.93478260869565222</v>
      </c>
      <c r="F24" s="20">
        <v>39</v>
      </c>
      <c r="G24" s="116">
        <v>0.84782608695652173</v>
      </c>
      <c r="H24" s="120" t="s">
        <v>32</v>
      </c>
    </row>
    <row r="25" spans="1:9" x14ac:dyDescent="0.25">
      <c r="A25" s="160"/>
      <c r="B25" s="7" t="s">
        <v>1</v>
      </c>
      <c r="C25" s="20">
        <v>26</v>
      </c>
      <c r="D25" s="20">
        <v>26</v>
      </c>
      <c r="E25" s="116">
        <v>1</v>
      </c>
      <c r="F25" s="20">
        <v>24</v>
      </c>
      <c r="G25" s="116">
        <v>0.92307692307692313</v>
      </c>
      <c r="H25" s="120">
        <v>3.4615384615384617</v>
      </c>
      <c r="I25" s="57"/>
    </row>
    <row r="26" spans="1:9" x14ac:dyDescent="0.25">
      <c r="A26" s="160"/>
      <c r="B26" s="7" t="s">
        <v>2</v>
      </c>
      <c r="C26" s="20">
        <v>40</v>
      </c>
      <c r="D26" s="20">
        <v>38</v>
      </c>
      <c r="E26" s="116">
        <v>0.95</v>
      </c>
      <c r="F26" s="20">
        <v>35</v>
      </c>
      <c r="G26" s="116">
        <v>0.875</v>
      </c>
      <c r="H26" s="120">
        <v>3.9230769230769229</v>
      </c>
      <c r="I26" s="57"/>
    </row>
    <row r="27" spans="1:9" x14ac:dyDescent="0.25">
      <c r="A27" s="160"/>
      <c r="B27" s="7" t="s">
        <v>48</v>
      </c>
      <c r="C27" s="4">
        <v>11</v>
      </c>
      <c r="D27" s="4">
        <v>9</v>
      </c>
      <c r="E27" s="5">
        <v>0.81818181818181823</v>
      </c>
      <c r="F27" s="4">
        <v>7</v>
      </c>
      <c r="G27" s="5">
        <v>0.63636363636363635</v>
      </c>
      <c r="H27" s="6">
        <v>2.7777777777777777</v>
      </c>
      <c r="I27" s="57"/>
    </row>
    <row r="28" spans="1:9" x14ac:dyDescent="0.25">
      <c r="A28" s="160"/>
      <c r="B28" s="7" t="s">
        <v>47</v>
      </c>
      <c r="C28" s="4" t="s">
        <v>32</v>
      </c>
      <c r="D28" s="4" t="s">
        <v>32</v>
      </c>
      <c r="E28" s="5" t="s">
        <v>32</v>
      </c>
      <c r="F28" s="4" t="s">
        <v>32</v>
      </c>
      <c r="G28" s="5" t="s">
        <v>32</v>
      </c>
      <c r="H28" s="6" t="s">
        <v>32</v>
      </c>
      <c r="I28" s="57"/>
    </row>
    <row r="29" spans="1:9" x14ac:dyDescent="0.25">
      <c r="A29" s="161"/>
      <c r="B29" s="53" t="s">
        <v>30</v>
      </c>
      <c r="C29" s="17">
        <f>IFERROR(SUM(C24:C28), "--")</f>
        <v>123</v>
      </c>
      <c r="D29" s="17">
        <f>IFERROR(SUM(D24:D28), "--")</f>
        <v>116</v>
      </c>
      <c r="E29" s="101">
        <f>IFERROR(D29/C29, "--" )</f>
        <v>0.94308943089430897</v>
      </c>
      <c r="F29" s="17">
        <f>IFERROR(SUM(F24:F28), "--")</f>
        <v>105</v>
      </c>
      <c r="G29" s="101">
        <f>IFERROR(F29/C29, "--" )</f>
        <v>0.85365853658536583</v>
      </c>
      <c r="H29" s="102" t="s">
        <v>32</v>
      </c>
      <c r="I29" s="57"/>
    </row>
    <row r="30" spans="1:9" ht="15" customHeight="1" x14ac:dyDescent="0.25">
      <c r="A30" s="153" t="s">
        <v>107</v>
      </c>
      <c r="B30" s="86" t="s">
        <v>0</v>
      </c>
      <c r="C30" s="87">
        <v>484</v>
      </c>
      <c r="D30" s="87">
        <v>437</v>
      </c>
      <c r="E30" s="89">
        <v>0.90289256198347112</v>
      </c>
      <c r="F30" s="87">
        <v>382</v>
      </c>
      <c r="G30" s="89">
        <v>0.78925619834710747</v>
      </c>
      <c r="H30" s="88">
        <v>2.9977116704805491</v>
      </c>
    </row>
    <row r="31" spans="1:9" x14ac:dyDescent="0.25">
      <c r="A31" s="154"/>
      <c r="B31" s="86" t="s">
        <v>1</v>
      </c>
      <c r="C31" s="87">
        <v>612</v>
      </c>
      <c r="D31" s="87">
        <v>551</v>
      </c>
      <c r="E31" s="89">
        <v>0.90032679738562094</v>
      </c>
      <c r="F31" s="87">
        <v>473</v>
      </c>
      <c r="G31" s="89">
        <v>0.77287581699346408</v>
      </c>
      <c r="H31" s="88">
        <v>3.0186932849364796</v>
      </c>
      <c r="I31" s="57"/>
    </row>
    <row r="32" spans="1:9" x14ac:dyDescent="0.25">
      <c r="A32" s="154"/>
      <c r="B32" s="86" t="s">
        <v>2</v>
      </c>
      <c r="C32" s="87">
        <v>634</v>
      </c>
      <c r="D32" s="87">
        <v>560</v>
      </c>
      <c r="E32" s="89">
        <v>0.88328075709779175</v>
      </c>
      <c r="F32" s="87">
        <v>483</v>
      </c>
      <c r="G32" s="89">
        <v>0.76182965299684546</v>
      </c>
      <c r="H32" s="88">
        <v>2.9617173524150271</v>
      </c>
      <c r="I32" s="57"/>
    </row>
    <row r="33" spans="1:9" x14ac:dyDescent="0.25">
      <c r="A33" s="154"/>
      <c r="B33" s="86" t="s">
        <v>48</v>
      </c>
      <c r="C33" s="87">
        <v>619</v>
      </c>
      <c r="D33" s="87">
        <v>564</v>
      </c>
      <c r="E33" s="89">
        <v>0.91114701130856224</v>
      </c>
      <c r="F33" s="87">
        <v>474</v>
      </c>
      <c r="G33" s="89">
        <v>0.76575121163166393</v>
      </c>
      <c r="H33" s="88">
        <v>2.9490196078431374</v>
      </c>
      <c r="I33" s="57"/>
    </row>
    <row r="34" spans="1:9" x14ac:dyDescent="0.25">
      <c r="A34" s="154"/>
      <c r="B34" s="86" t="s">
        <v>47</v>
      </c>
      <c r="C34" s="87">
        <v>668</v>
      </c>
      <c r="D34" s="87">
        <v>615</v>
      </c>
      <c r="E34" s="89">
        <v>0.9206586826347305</v>
      </c>
      <c r="F34" s="87">
        <v>505</v>
      </c>
      <c r="G34" s="89">
        <v>0.75598802395209586</v>
      </c>
      <c r="H34" s="88">
        <v>2.9225122349102772</v>
      </c>
      <c r="I34" s="57"/>
    </row>
    <row r="35" spans="1:9" x14ac:dyDescent="0.25">
      <c r="A35" s="155"/>
      <c r="B35" s="94" t="s">
        <v>30</v>
      </c>
      <c r="C35" s="106">
        <f>IFERROR(SUM(C30:C34), "--")</f>
        <v>3017</v>
      </c>
      <c r="D35" s="106">
        <f>IFERROR(SUM(D30:D34), "--")</f>
        <v>2727</v>
      </c>
      <c r="E35" s="108">
        <f>IFERROR(D35/C35, "--" )</f>
        <v>0.90387802452767652</v>
      </c>
      <c r="F35" s="106">
        <f>IFERROR(SUM(F30:F34), "--")</f>
        <v>2317</v>
      </c>
      <c r="G35" s="108">
        <f>IFERROR(F35/C35, "--" )</f>
        <v>0.76798143851508116</v>
      </c>
      <c r="H35" s="107" t="s">
        <v>32</v>
      </c>
      <c r="I35" s="57"/>
    </row>
    <row r="36" spans="1:9" ht="15" customHeight="1" x14ac:dyDescent="0.25">
      <c r="A36" s="159" t="s">
        <v>108</v>
      </c>
      <c r="B36" s="7" t="s">
        <v>0</v>
      </c>
      <c r="C36" s="20">
        <v>30</v>
      </c>
      <c r="D36" s="20">
        <v>16</v>
      </c>
      <c r="E36" s="116">
        <v>0.53333333333333333</v>
      </c>
      <c r="F36" s="20">
        <v>13</v>
      </c>
      <c r="G36" s="116">
        <v>0.43333333333333335</v>
      </c>
      <c r="H36" s="120">
        <v>2.7066666666666666</v>
      </c>
    </row>
    <row r="37" spans="1:9" x14ac:dyDescent="0.25">
      <c r="A37" s="160"/>
      <c r="B37" s="7" t="s">
        <v>1</v>
      </c>
      <c r="C37" s="20">
        <v>20</v>
      </c>
      <c r="D37" s="20">
        <v>13</v>
      </c>
      <c r="E37" s="116">
        <v>0.65</v>
      </c>
      <c r="F37" s="20">
        <v>12</v>
      </c>
      <c r="G37" s="116">
        <v>0.6</v>
      </c>
      <c r="H37" s="120">
        <v>2.8692307692307693</v>
      </c>
      <c r="I37" s="57"/>
    </row>
    <row r="38" spans="1:9" x14ac:dyDescent="0.25">
      <c r="A38" s="160"/>
      <c r="B38" s="7" t="s">
        <v>2</v>
      </c>
      <c r="C38" s="20">
        <v>22</v>
      </c>
      <c r="D38" s="20">
        <v>15</v>
      </c>
      <c r="E38" s="116">
        <v>0.68181818181818177</v>
      </c>
      <c r="F38" s="20">
        <v>13</v>
      </c>
      <c r="G38" s="116">
        <v>0.59090909090909094</v>
      </c>
      <c r="H38" s="120">
        <v>2.8</v>
      </c>
      <c r="I38" s="57"/>
    </row>
    <row r="39" spans="1:9" x14ac:dyDescent="0.25">
      <c r="A39" s="160"/>
      <c r="B39" s="7" t="s">
        <v>48</v>
      </c>
      <c r="C39" s="4">
        <v>28</v>
      </c>
      <c r="D39" s="4">
        <v>16</v>
      </c>
      <c r="E39" s="5">
        <v>0.5714285714285714</v>
      </c>
      <c r="F39" s="4">
        <v>11</v>
      </c>
      <c r="G39" s="5">
        <v>0.39285714285714285</v>
      </c>
      <c r="H39" s="6">
        <v>2.0666666666666669</v>
      </c>
      <c r="I39" s="57"/>
    </row>
    <row r="40" spans="1:9" x14ac:dyDescent="0.25">
      <c r="A40" s="160"/>
      <c r="B40" s="7" t="s">
        <v>47</v>
      </c>
      <c r="C40" s="4">
        <v>19</v>
      </c>
      <c r="D40" s="4">
        <v>13</v>
      </c>
      <c r="E40" s="5">
        <v>0.68421052631578949</v>
      </c>
      <c r="F40" s="4">
        <v>12</v>
      </c>
      <c r="G40" s="5">
        <v>0.63157894736842102</v>
      </c>
      <c r="H40" s="6">
        <v>2.8461538461538463</v>
      </c>
      <c r="I40" s="57"/>
    </row>
    <row r="41" spans="1:9" x14ac:dyDescent="0.25">
      <c r="A41" s="161"/>
      <c r="B41" s="53" t="s">
        <v>30</v>
      </c>
      <c r="C41" s="17">
        <f>IFERROR(SUM(C36:C40), "--")</f>
        <v>119</v>
      </c>
      <c r="D41" s="17">
        <f>IFERROR(SUM(D36:D40), "--")</f>
        <v>73</v>
      </c>
      <c r="E41" s="101">
        <f>IFERROR(D41/C41, "--" )</f>
        <v>0.61344537815126055</v>
      </c>
      <c r="F41" s="17">
        <f>IFERROR(SUM(F36:F40), "--")</f>
        <v>61</v>
      </c>
      <c r="G41" s="101">
        <f>IFERROR(F41/C41, "--" )</f>
        <v>0.51260504201680668</v>
      </c>
      <c r="H41" s="102" t="s">
        <v>32</v>
      </c>
      <c r="I41" s="57"/>
    </row>
    <row r="42" spans="1:9" ht="15" customHeight="1" x14ac:dyDescent="0.25">
      <c r="A42" s="153" t="s">
        <v>109</v>
      </c>
      <c r="B42" s="86" t="s">
        <v>0</v>
      </c>
      <c r="C42" s="113" t="s">
        <v>32</v>
      </c>
      <c r="D42" s="113" t="s">
        <v>32</v>
      </c>
      <c r="E42" s="114" t="s">
        <v>32</v>
      </c>
      <c r="F42" s="113" t="s">
        <v>32</v>
      </c>
      <c r="G42" s="114" t="s">
        <v>32</v>
      </c>
      <c r="H42" s="115" t="s">
        <v>32</v>
      </c>
    </row>
    <row r="43" spans="1:9" x14ac:dyDescent="0.25">
      <c r="A43" s="154"/>
      <c r="B43" s="86" t="s">
        <v>1</v>
      </c>
      <c r="C43" s="87">
        <v>15</v>
      </c>
      <c r="D43" s="87">
        <v>10</v>
      </c>
      <c r="E43" s="89">
        <v>0.66666666666666663</v>
      </c>
      <c r="F43" s="87">
        <v>10</v>
      </c>
      <c r="G43" s="89">
        <v>0.66666666666666663</v>
      </c>
      <c r="H43" s="88">
        <v>4</v>
      </c>
      <c r="I43" s="57"/>
    </row>
    <row r="44" spans="1:9" x14ac:dyDescent="0.25">
      <c r="A44" s="154"/>
      <c r="B44" s="86" t="s">
        <v>2</v>
      </c>
      <c r="C44" s="113" t="s">
        <v>32</v>
      </c>
      <c r="D44" s="113" t="s">
        <v>32</v>
      </c>
      <c r="E44" s="114" t="s">
        <v>32</v>
      </c>
      <c r="F44" s="113" t="s">
        <v>32</v>
      </c>
      <c r="G44" s="114" t="s">
        <v>32</v>
      </c>
      <c r="H44" s="115" t="s">
        <v>32</v>
      </c>
      <c r="I44" s="57"/>
    </row>
    <row r="45" spans="1:9" x14ac:dyDescent="0.25">
      <c r="A45" s="154"/>
      <c r="B45" s="86" t="s">
        <v>48</v>
      </c>
      <c r="C45" s="113" t="s">
        <v>32</v>
      </c>
      <c r="D45" s="113" t="s">
        <v>32</v>
      </c>
      <c r="E45" s="114" t="s">
        <v>32</v>
      </c>
      <c r="F45" s="113" t="s">
        <v>32</v>
      </c>
      <c r="G45" s="114" t="s">
        <v>32</v>
      </c>
      <c r="H45" s="115" t="s">
        <v>32</v>
      </c>
      <c r="I45" s="57"/>
    </row>
    <row r="46" spans="1:9" x14ac:dyDescent="0.25">
      <c r="A46" s="154"/>
      <c r="B46" s="86" t="s">
        <v>47</v>
      </c>
      <c r="C46" s="113" t="s">
        <v>32</v>
      </c>
      <c r="D46" s="113" t="s">
        <v>32</v>
      </c>
      <c r="E46" s="114" t="s">
        <v>32</v>
      </c>
      <c r="F46" s="113" t="s">
        <v>32</v>
      </c>
      <c r="G46" s="114" t="s">
        <v>32</v>
      </c>
      <c r="H46" s="115" t="s">
        <v>32</v>
      </c>
      <c r="I46" s="57"/>
    </row>
    <row r="47" spans="1:9" x14ac:dyDescent="0.25">
      <c r="A47" s="155"/>
      <c r="B47" s="94" t="s">
        <v>30</v>
      </c>
      <c r="C47" s="106">
        <f>IFERROR(SUM(C42:C46), "--")</f>
        <v>15</v>
      </c>
      <c r="D47" s="106">
        <f>IFERROR(SUM(D42:D46), "--")</f>
        <v>10</v>
      </c>
      <c r="E47" s="108">
        <f>IFERROR(D47/C47, "--" )</f>
        <v>0.66666666666666663</v>
      </c>
      <c r="F47" s="106">
        <f>IFERROR(SUM(F42:F46), "--")</f>
        <v>10</v>
      </c>
      <c r="G47" s="108">
        <f>IFERROR(F47/C47, "--" )</f>
        <v>0.66666666666666663</v>
      </c>
      <c r="H47" s="107" t="s">
        <v>32</v>
      </c>
      <c r="I47" s="5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4" t="s">
        <v>51</v>
      </c>
      <c r="D2" s="64" t="s">
        <v>52</v>
      </c>
      <c r="E2" s="64" t="s">
        <v>49</v>
      </c>
      <c r="F2" s="64" t="s">
        <v>53</v>
      </c>
      <c r="G2" s="64" t="s">
        <v>3</v>
      </c>
      <c r="H2" s="64" t="s">
        <v>50</v>
      </c>
    </row>
    <row r="3" spans="1:8" x14ac:dyDescent="0.25">
      <c r="A3" s="168" t="s">
        <v>45</v>
      </c>
      <c r="B3" s="7" t="s">
        <v>0</v>
      </c>
      <c r="C3" s="27">
        <v>399</v>
      </c>
      <c r="D3" s="27">
        <v>361</v>
      </c>
      <c r="E3" s="28">
        <v>0.90476190476190477</v>
      </c>
      <c r="F3" s="27">
        <v>318</v>
      </c>
      <c r="G3" s="28">
        <v>0.79699248120300747</v>
      </c>
      <c r="H3" s="29">
        <v>2.9643533123028387</v>
      </c>
    </row>
    <row r="4" spans="1:8" x14ac:dyDescent="0.25">
      <c r="A4" s="169"/>
      <c r="B4" s="7" t="s">
        <v>1</v>
      </c>
      <c r="C4" s="27">
        <v>481</v>
      </c>
      <c r="D4" s="27">
        <v>435</v>
      </c>
      <c r="E4" s="28">
        <v>0.90436590436590436</v>
      </c>
      <c r="F4" s="27">
        <v>382</v>
      </c>
      <c r="G4" s="28">
        <v>0.79417879417879422</v>
      </c>
      <c r="H4" s="29">
        <v>3.0861751152073733</v>
      </c>
    </row>
    <row r="5" spans="1:8" x14ac:dyDescent="0.25">
      <c r="A5" s="169"/>
      <c r="B5" s="7" t="s">
        <v>2</v>
      </c>
      <c r="C5" s="27">
        <v>573</v>
      </c>
      <c r="D5" s="27">
        <v>517</v>
      </c>
      <c r="E5" s="28">
        <v>0.90226876090750441</v>
      </c>
      <c r="F5" s="27">
        <v>460</v>
      </c>
      <c r="G5" s="28">
        <v>0.80279232111692844</v>
      </c>
      <c r="H5" s="29">
        <v>3.0206008583690984</v>
      </c>
    </row>
    <row r="6" spans="1:8" x14ac:dyDescent="0.25">
      <c r="A6" s="169"/>
      <c r="B6" s="7" t="s">
        <v>48</v>
      </c>
      <c r="C6" s="27">
        <v>605</v>
      </c>
      <c r="D6" s="27">
        <v>553</v>
      </c>
      <c r="E6" s="28">
        <v>0.91404958677685955</v>
      </c>
      <c r="F6" s="27">
        <v>473</v>
      </c>
      <c r="G6" s="28">
        <v>0.78181818181818186</v>
      </c>
      <c r="H6" s="29">
        <v>2.8176733780760626</v>
      </c>
    </row>
    <row r="7" spans="1:8" x14ac:dyDescent="0.25">
      <c r="A7" s="169"/>
      <c r="B7" s="7" t="s">
        <v>47</v>
      </c>
      <c r="C7" s="27">
        <v>757</v>
      </c>
      <c r="D7" s="27">
        <v>727</v>
      </c>
      <c r="E7" s="28">
        <v>0.96036988110964328</v>
      </c>
      <c r="F7" s="27">
        <v>606</v>
      </c>
      <c r="G7" s="28">
        <v>0.80052840158520477</v>
      </c>
      <c r="H7" s="29">
        <v>2.843230403800475</v>
      </c>
    </row>
    <row r="8" spans="1:8" s="71" customFormat="1" x14ac:dyDescent="0.25">
      <c r="A8" s="170"/>
      <c r="B8" s="53" t="s">
        <v>30</v>
      </c>
      <c r="C8" s="92">
        <f>IFERROR(SUM(C3:C7), "--")</f>
        <v>2815</v>
      </c>
      <c r="D8" s="92">
        <f>IFERROR(SUM(D3:D7), "--")</f>
        <v>2593</v>
      </c>
      <c r="E8" s="97">
        <f>IFERROR(D8/C8, "--")</f>
        <v>0.92113676731793959</v>
      </c>
      <c r="F8" s="92">
        <f>IFERROR(SUM(F3:F7), "--")</f>
        <v>2239</v>
      </c>
      <c r="G8" s="97">
        <f>IFERROR(F8/C8, "--")</f>
        <v>0.7953818827708703</v>
      </c>
      <c r="H8" s="93" t="s">
        <v>32</v>
      </c>
    </row>
    <row r="9" spans="1:8" x14ac:dyDescent="0.25">
      <c r="A9" s="165" t="s">
        <v>55</v>
      </c>
      <c r="B9" s="86" t="s">
        <v>0</v>
      </c>
      <c r="C9" s="38">
        <v>161</v>
      </c>
      <c r="D9" s="38">
        <v>135</v>
      </c>
      <c r="E9" s="91">
        <v>0.83850931677018636</v>
      </c>
      <c r="F9" s="38">
        <v>116</v>
      </c>
      <c r="G9" s="91">
        <v>0.72049689440993792</v>
      </c>
      <c r="H9" s="90">
        <v>3.0437037037037036</v>
      </c>
    </row>
    <row r="10" spans="1:8" x14ac:dyDescent="0.25">
      <c r="A10" s="166"/>
      <c r="B10" s="86" t="s">
        <v>1</v>
      </c>
      <c r="C10" s="38">
        <v>192</v>
      </c>
      <c r="D10" s="38">
        <v>165</v>
      </c>
      <c r="E10" s="91">
        <v>0.859375</v>
      </c>
      <c r="F10" s="38">
        <v>137</v>
      </c>
      <c r="G10" s="91">
        <v>0.71354166666666663</v>
      </c>
      <c r="H10" s="90">
        <v>2.9527272727272726</v>
      </c>
    </row>
    <row r="11" spans="1:8" x14ac:dyDescent="0.25">
      <c r="A11" s="166"/>
      <c r="B11" s="86" t="s">
        <v>2</v>
      </c>
      <c r="C11" s="38">
        <v>152</v>
      </c>
      <c r="D11" s="38">
        <v>122</v>
      </c>
      <c r="E11" s="91">
        <v>0.80263157894736847</v>
      </c>
      <c r="F11" s="38">
        <v>95</v>
      </c>
      <c r="G11" s="91">
        <v>0.625</v>
      </c>
      <c r="H11" s="90">
        <v>2.8181818181818183</v>
      </c>
    </row>
    <row r="12" spans="1:8" x14ac:dyDescent="0.25">
      <c r="A12" s="166"/>
      <c r="B12" s="86" t="s">
        <v>48</v>
      </c>
      <c r="C12" s="38">
        <v>157</v>
      </c>
      <c r="D12" s="38">
        <v>139</v>
      </c>
      <c r="E12" s="91">
        <v>0.88535031847133761</v>
      </c>
      <c r="F12" s="38">
        <v>122</v>
      </c>
      <c r="G12" s="91">
        <v>0.77707006369426757</v>
      </c>
      <c r="H12" s="90">
        <v>3.267391304347826</v>
      </c>
    </row>
    <row r="13" spans="1:8" x14ac:dyDescent="0.25">
      <c r="A13" s="166"/>
      <c r="B13" s="86" t="s">
        <v>47</v>
      </c>
      <c r="C13" s="38">
        <v>238</v>
      </c>
      <c r="D13" s="38">
        <v>206</v>
      </c>
      <c r="E13" s="91">
        <v>0.86554621848739499</v>
      </c>
      <c r="F13" s="38">
        <v>175</v>
      </c>
      <c r="G13" s="91">
        <v>0.73529411764705888</v>
      </c>
      <c r="H13" s="90">
        <v>3.0804878048780489</v>
      </c>
    </row>
    <row r="14" spans="1:8" s="71" customFormat="1" x14ac:dyDescent="0.25">
      <c r="A14" s="167"/>
      <c r="B14" s="94" t="s">
        <v>30</v>
      </c>
      <c r="C14" s="98">
        <f>IFERROR(SUM(C9:C13), "--")</f>
        <v>900</v>
      </c>
      <c r="D14" s="98">
        <f>IFERROR(SUM(D9:D13), "--")</f>
        <v>767</v>
      </c>
      <c r="E14" s="99">
        <f>IFERROR(D14/C14, "--")</f>
        <v>0.85222222222222221</v>
      </c>
      <c r="F14" s="98">
        <f>IFERROR(SUM(F9:F13), "--")</f>
        <v>645</v>
      </c>
      <c r="G14" s="99">
        <f>IFERROR(F14/C14, "--")</f>
        <v>0.71666666666666667</v>
      </c>
      <c r="H14" s="95" t="s">
        <v>32</v>
      </c>
    </row>
    <row r="15" spans="1:8" ht="15" customHeight="1" x14ac:dyDescent="0.25">
      <c r="A15" s="164" t="s">
        <v>54</v>
      </c>
      <c r="B15" s="7" t="s">
        <v>0</v>
      </c>
      <c r="C15" s="30" t="s">
        <v>32</v>
      </c>
      <c r="D15" s="30" t="s">
        <v>32</v>
      </c>
      <c r="E15" s="31" t="s">
        <v>32</v>
      </c>
      <c r="F15" s="30" t="s">
        <v>32</v>
      </c>
      <c r="G15" s="31" t="s">
        <v>32</v>
      </c>
      <c r="H15" s="32" t="s">
        <v>32</v>
      </c>
    </row>
    <row r="16" spans="1:8" x14ac:dyDescent="0.25">
      <c r="A16" s="164"/>
      <c r="B16" s="7" t="s">
        <v>1</v>
      </c>
      <c r="C16" s="30" t="s">
        <v>32</v>
      </c>
      <c r="D16" s="30" t="s">
        <v>32</v>
      </c>
      <c r="E16" s="31" t="s">
        <v>32</v>
      </c>
      <c r="F16" s="30" t="s">
        <v>32</v>
      </c>
      <c r="G16" s="31" t="s">
        <v>32</v>
      </c>
      <c r="H16" s="32" t="s">
        <v>32</v>
      </c>
    </row>
    <row r="17" spans="1:8" x14ac:dyDescent="0.25">
      <c r="A17" s="164"/>
      <c r="B17" s="7" t="s">
        <v>2</v>
      </c>
      <c r="C17" s="30" t="s">
        <v>32</v>
      </c>
      <c r="D17" s="30" t="s">
        <v>32</v>
      </c>
      <c r="E17" s="31" t="s">
        <v>32</v>
      </c>
      <c r="F17" s="30" t="s">
        <v>32</v>
      </c>
      <c r="G17" s="31" t="s">
        <v>32</v>
      </c>
      <c r="H17" s="32" t="s">
        <v>32</v>
      </c>
    </row>
    <row r="18" spans="1:8" x14ac:dyDescent="0.25">
      <c r="A18" s="164"/>
      <c r="B18" s="7" t="s">
        <v>48</v>
      </c>
      <c r="C18" s="30" t="s">
        <v>32</v>
      </c>
      <c r="D18" s="30" t="s">
        <v>32</v>
      </c>
      <c r="E18" s="31" t="s">
        <v>32</v>
      </c>
      <c r="F18" s="30" t="s">
        <v>32</v>
      </c>
      <c r="G18" s="31" t="s">
        <v>32</v>
      </c>
      <c r="H18" s="32" t="s">
        <v>32</v>
      </c>
    </row>
    <row r="19" spans="1:8" x14ac:dyDescent="0.25">
      <c r="A19" s="164"/>
      <c r="B19" s="7" t="s">
        <v>47</v>
      </c>
      <c r="C19" s="30" t="s">
        <v>32</v>
      </c>
      <c r="D19" s="30" t="s">
        <v>32</v>
      </c>
      <c r="E19" s="31" t="s">
        <v>32</v>
      </c>
      <c r="F19" s="30" t="s">
        <v>32</v>
      </c>
      <c r="G19" s="31" t="s">
        <v>32</v>
      </c>
      <c r="H19" s="32" t="s">
        <v>32</v>
      </c>
    </row>
    <row r="20" spans="1:8" s="71" customFormat="1" x14ac:dyDescent="0.25">
      <c r="A20" s="164"/>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38</v>
      </c>
      <c r="B2" s="183" t="s">
        <v>4</v>
      </c>
      <c r="C2" s="180" t="s">
        <v>45</v>
      </c>
      <c r="D2" s="181"/>
      <c r="E2" s="181"/>
      <c r="F2" s="181"/>
      <c r="G2" s="181"/>
      <c r="H2" s="182"/>
      <c r="I2" s="179" t="s">
        <v>55</v>
      </c>
      <c r="J2" s="179"/>
      <c r="K2" s="179"/>
      <c r="L2" s="179"/>
      <c r="M2" s="179"/>
      <c r="N2" s="179"/>
      <c r="O2" s="179" t="s">
        <v>54</v>
      </c>
      <c r="P2" s="179"/>
      <c r="Q2" s="179"/>
      <c r="R2" s="179"/>
      <c r="S2" s="179"/>
      <c r="T2" s="179"/>
    </row>
    <row r="3" spans="1:20" x14ac:dyDescent="0.25">
      <c r="A3" s="178"/>
      <c r="B3" s="184"/>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1" t="s">
        <v>39</v>
      </c>
      <c r="B4" s="7" t="s">
        <v>0</v>
      </c>
      <c r="C4" s="78">
        <v>26</v>
      </c>
      <c r="D4" s="33">
        <v>19</v>
      </c>
      <c r="E4" s="28">
        <v>0.73076923076923073</v>
      </c>
      <c r="F4" s="33">
        <v>16</v>
      </c>
      <c r="G4" s="28">
        <v>0.61538461538461542</v>
      </c>
      <c r="H4" s="34">
        <v>2.7647058823529411</v>
      </c>
      <c r="I4" s="78">
        <v>13</v>
      </c>
      <c r="J4" s="33">
        <v>9</v>
      </c>
      <c r="K4" s="28">
        <v>0.69230769230769229</v>
      </c>
      <c r="L4" s="33">
        <v>7</v>
      </c>
      <c r="M4" s="28">
        <v>0.53846153846153844</v>
      </c>
      <c r="N4" s="34">
        <v>2.5555555555555554</v>
      </c>
      <c r="O4" s="117" t="s">
        <v>32</v>
      </c>
      <c r="P4" s="118" t="s">
        <v>32</v>
      </c>
      <c r="Q4" s="31" t="s">
        <v>32</v>
      </c>
      <c r="R4" s="118" t="s">
        <v>32</v>
      </c>
      <c r="S4" s="31" t="s">
        <v>32</v>
      </c>
      <c r="T4" s="119" t="s">
        <v>32</v>
      </c>
    </row>
    <row r="5" spans="1:20" x14ac:dyDescent="0.25">
      <c r="A5" s="172"/>
      <c r="B5" s="7" t="s">
        <v>1</v>
      </c>
      <c r="C5" s="78">
        <v>29</v>
      </c>
      <c r="D5" s="33">
        <v>25</v>
      </c>
      <c r="E5" s="28">
        <v>0.86206896551724133</v>
      </c>
      <c r="F5" s="33">
        <v>22</v>
      </c>
      <c r="G5" s="28">
        <v>0.75862068965517238</v>
      </c>
      <c r="H5" s="34">
        <v>2.7879999999999998</v>
      </c>
      <c r="I5" s="78">
        <v>9</v>
      </c>
      <c r="J5" s="33">
        <v>7</v>
      </c>
      <c r="K5" s="28">
        <v>0.77777777777777779</v>
      </c>
      <c r="L5" s="33">
        <v>5</v>
      </c>
      <c r="M5" s="28">
        <v>0.55555555555555558</v>
      </c>
      <c r="N5" s="34">
        <v>2.5714285714285716</v>
      </c>
      <c r="O5" s="117" t="s">
        <v>32</v>
      </c>
      <c r="P5" s="118" t="s">
        <v>32</v>
      </c>
      <c r="Q5" s="31" t="s">
        <v>32</v>
      </c>
      <c r="R5" s="118" t="s">
        <v>32</v>
      </c>
      <c r="S5" s="31" t="s">
        <v>32</v>
      </c>
      <c r="T5" s="119" t="s">
        <v>32</v>
      </c>
    </row>
    <row r="6" spans="1:20" x14ac:dyDescent="0.25">
      <c r="A6" s="172"/>
      <c r="B6" s="7" t="s">
        <v>2</v>
      </c>
      <c r="C6" s="78">
        <v>54</v>
      </c>
      <c r="D6" s="33">
        <v>48</v>
      </c>
      <c r="E6" s="28">
        <v>0.88888888888888884</v>
      </c>
      <c r="F6" s="33">
        <v>43</v>
      </c>
      <c r="G6" s="28">
        <v>0.79629629629629628</v>
      </c>
      <c r="H6" s="34">
        <v>2.8023809523809522</v>
      </c>
      <c r="I6" s="78">
        <v>19</v>
      </c>
      <c r="J6" s="33">
        <v>14</v>
      </c>
      <c r="K6" s="28">
        <v>0.73684210526315785</v>
      </c>
      <c r="L6" s="33">
        <v>11</v>
      </c>
      <c r="M6" s="28">
        <v>0.57894736842105265</v>
      </c>
      <c r="N6" s="34">
        <v>3</v>
      </c>
      <c r="O6" s="117" t="s">
        <v>32</v>
      </c>
      <c r="P6" s="118" t="s">
        <v>32</v>
      </c>
      <c r="Q6" s="31" t="s">
        <v>32</v>
      </c>
      <c r="R6" s="118" t="s">
        <v>32</v>
      </c>
      <c r="S6" s="31" t="s">
        <v>32</v>
      </c>
      <c r="T6" s="119" t="s">
        <v>32</v>
      </c>
    </row>
    <row r="7" spans="1:20" x14ac:dyDescent="0.25">
      <c r="A7" s="172"/>
      <c r="B7" s="7" t="s">
        <v>48</v>
      </c>
      <c r="C7" s="78">
        <v>55</v>
      </c>
      <c r="D7" s="33">
        <v>49</v>
      </c>
      <c r="E7" s="28">
        <v>0.89090909090909087</v>
      </c>
      <c r="F7" s="33">
        <v>42</v>
      </c>
      <c r="G7" s="28">
        <v>0.76363636363636367</v>
      </c>
      <c r="H7" s="34">
        <v>2.63</v>
      </c>
      <c r="I7" s="78">
        <v>7</v>
      </c>
      <c r="J7" s="33">
        <v>6</v>
      </c>
      <c r="K7" s="28">
        <v>0.8571428571428571</v>
      </c>
      <c r="L7" s="33">
        <v>6</v>
      </c>
      <c r="M7" s="28">
        <v>0.8571428571428571</v>
      </c>
      <c r="N7" s="34">
        <v>3.8333333333333335</v>
      </c>
      <c r="O7" s="117" t="s">
        <v>32</v>
      </c>
      <c r="P7" s="118" t="s">
        <v>32</v>
      </c>
      <c r="Q7" s="31" t="s">
        <v>32</v>
      </c>
      <c r="R7" s="118" t="s">
        <v>32</v>
      </c>
      <c r="S7" s="31" t="s">
        <v>32</v>
      </c>
      <c r="T7" s="119" t="s">
        <v>32</v>
      </c>
    </row>
    <row r="8" spans="1:20" x14ac:dyDescent="0.25">
      <c r="A8" s="172"/>
      <c r="B8" s="7" t="s">
        <v>47</v>
      </c>
      <c r="C8" s="78">
        <v>89</v>
      </c>
      <c r="D8" s="33">
        <v>85</v>
      </c>
      <c r="E8" s="28">
        <v>0.9550561797752809</v>
      </c>
      <c r="F8" s="33">
        <v>72</v>
      </c>
      <c r="G8" s="28">
        <v>0.8089887640449438</v>
      </c>
      <c r="H8" s="34">
        <v>2.4724137931034478</v>
      </c>
      <c r="I8" s="78">
        <v>18</v>
      </c>
      <c r="J8" s="33">
        <v>15</v>
      </c>
      <c r="K8" s="28">
        <v>0.83333333333333337</v>
      </c>
      <c r="L8" s="33">
        <v>14</v>
      </c>
      <c r="M8" s="28">
        <v>0.77777777777777779</v>
      </c>
      <c r="N8" s="34">
        <v>3.6</v>
      </c>
      <c r="O8" s="117" t="s">
        <v>32</v>
      </c>
      <c r="P8" s="118" t="s">
        <v>32</v>
      </c>
      <c r="Q8" s="31" t="s">
        <v>32</v>
      </c>
      <c r="R8" s="118" t="s">
        <v>32</v>
      </c>
      <c r="S8" s="31" t="s">
        <v>32</v>
      </c>
      <c r="T8" s="119" t="s">
        <v>32</v>
      </c>
    </row>
    <row r="9" spans="1:20" s="71" customFormat="1" x14ac:dyDescent="0.25">
      <c r="A9" s="173"/>
      <c r="B9" s="53" t="s">
        <v>30</v>
      </c>
      <c r="C9" s="79">
        <f>IFERROR(SUM(C4:C8), "--")</f>
        <v>253</v>
      </c>
      <c r="D9" s="67">
        <f>IFERROR(SUM(D4:D8), "--")</f>
        <v>226</v>
      </c>
      <c r="E9" s="68">
        <f>IFERROR(D9/C9, "--")</f>
        <v>0.89328063241106714</v>
      </c>
      <c r="F9" s="67">
        <f>IFERROR(SUM(F4:F8), "--")</f>
        <v>195</v>
      </c>
      <c r="G9" s="68">
        <f>IFERROR(F9/C9, "--")</f>
        <v>0.77075098814229248</v>
      </c>
      <c r="H9" s="69" t="s">
        <v>32</v>
      </c>
      <c r="I9" s="79">
        <f>IFERROR(SUM(I4:I8), "--")</f>
        <v>66</v>
      </c>
      <c r="J9" s="67">
        <f>IFERROR(SUM(J4:J8), "--")</f>
        <v>51</v>
      </c>
      <c r="K9" s="68">
        <f>IFERROR(J9/I9, "--")</f>
        <v>0.77272727272727271</v>
      </c>
      <c r="L9" s="67">
        <f>IFERROR(SUM(L4:L8), "--")</f>
        <v>43</v>
      </c>
      <c r="M9" s="68">
        <f>IFERROR(L9/I9, "--")</f>
        <v>0.65151515151515149</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3" t="s">
        <v>40</v>
      </c>
      <c r="B10" s="35" t="s">
        <v>0</v>
      </c>
      <c r="C10" s="80">
        <v>2</v>
      </c>
      <c r="D10" s="36">
        <v>2</v>
      </c>
      <c r="E10" s="58">
        <v>1</v>
      </c>
      <c r="F10" s="36">
        <v>2</v>
      </c>
      <c r="G10" s="58">
        <v>1</v>
      </c>
      <c r="H10" s="37">
        <v>3</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54"/>
      <c r="B11" s="35" t="s">
        <v>1</v>
      </c>
      <c r="C11" s="80">
        <v>1</v>
      </c>
      <c r="D11" s="36">
        <v>1</v>
      </c>
      <c r="E11" s="58">
        <v>1</v>
      </c>
      <c r="F11" s="36">
        <v>1</v>
      </c>
      <c r="G11" s="58">
        <v>1</v>
      </c>
      <c r="H11" s="37">
        <v>4</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54"/>
      <c r="B12" s="35" t="s">
        <v>2</v>
      </c>
      <c r="C12" s="83" t="s">
        <v>32</v>
      </c>
      <c r="D12" s="38" t="s">
        <v>32</v>
      </c>
      <c r="E12" s="91" t="s">
        <v>32</v>
      </c>
      <c r="F12" s="38" t="s">
        <v>32</v>
      </c>
      <c r="G12" s="91" t="s">
        <v>32</v>
      </c>
      <c r="H12" s="90" t="s">
        <v>32</v>
      </c>
      <c r="I12" s="80">
        <v>1</v>
      </c>
      <c r="J12" s="36">
        <v>1</v>
      </c>
      <c r="K12" s="58">
        <v>1</v>
      </c>
      <c r="L12" s="36">
        <v>1</v>
      </c>
      <c r="M12" s="58">
        <v>1</v>
      </c>
      <c r="N12" s="37">
        <v>4</v>
      </c>
      <c r="O12" s="83" t="s">
        <v>32</v>
      </c>
      <c r="P12" s="38" t="s">
        <v>32</v>
      </c>
      <c r="Q12" s="91" t="s">
        <v>32</v>
      </c>
      <c r="R12" s="38" t="s">
        <v>32</v>
      </c>
      <c r="S12" s="91" t="s">
        <v>32</v>
      </c>
      <c r="T12" s="90" t="s">
        <v>32</v>
      </c>
    </row>
    <row r="13" spans="1:20" x14ac:dyDescent="0.25">
      <c r="A13" s="154"/>
      <c r="B13" s="35" t="s">
        <v>48</v>
      </c>
      <c r="C13" s="80">
        <v>1</v>
      </c>
      <c r="D13" s="36">
        <v>1</v>
      </c>
      <c r="E13" s="58">
        <v>1</v>
      </c>
      <c r="F13" s="36">
        <v>0</v>
      </c>
      <c r="G13" s="58">
        <v>0</v>
      </c>
      <c r="H13" s="37">
        <v>0</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54"/>
      <c r="B14" s="35" t="s">
        <v>47</v>
      </c>
      <c r="C14" s="80">
        <v>2</v>
      </c>
      <c r="D14" s="36">
        <v>2</v>
      </c>
      <c r="E14" s="58">
        <v>1</v>
      </c>
      <c r="F14" s="36">
        <v>1</v>
      </c>
      <c r="G14" s="58">
        <v>0.5</v>
      </c>
      <c r="H14" s="37">
        <v>0</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55"/>
      <c r="B15" s="72" t="s">
        <v>30</v>
      </c>
      <c r="C15" s="81">
        <f>IFERROR(SUM(C10:C14), "--")</f>
        <v>6</v>
      </c>
      <c r="D15" s="73">
        <f>IFERROR(SUM(D10:D14), "--")</f>
        <v>6</v>
      </c>
      <c r="E15" s="74">
        <f>IFERROR(D15/C15, "--")</f>
        <v>1</v>
      </c>
      <c r="F15" s="73">
        <f>IFERROR(SUM(F10:F14), "--")</f>
        <v>4</v>
      </c>
      <c r="G15" s="74">
        <f>IFERROR(F15/C15, "--")</f>
        <v>0.66666666666666663</v>
      </c>
      <c r="H15" s="75" t="s">
        <v>32</v>
      </c>
      <c r="I15" s="81">
        <f>IFERROR(SUM(I10:I14), "--")</f>
        <v>1</v>
      </c>
      <c r="J15" s="73">
        <f>IFERROR(SUM(J10:J14), "--")</f>
        <v>1</v>
      </c>
      <c r="K15" s="74">
        <f>IFERROR(J15/I15, "--")</f>
        <v>1</v>
      </c>
      <c r="L15" s="73">
        <f>IFERROR(SUM(L10:L14), "--")</f>
        <v>1</v>
      </c>
      <c r="M15" s="74">
        <f>IFERROR(L15/I15, "--")</f>
        <v>1</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4" t="s">
        <v>16</v>
      </c>
      <c r="B16" s="7" t="s">
        <v>0</v>
      </c>
      <c r="C16" s="78">
        <v>4</v>
      </c>
      <c r="D16" s="33">
        <v>4</v>
      </c>
      <c r="E16" s="28">
        <v>1</v>
      </c>
      <c r="F16" s="33">
        <v>3</v>
      </c>
      <c r="G16" s="28">
        <v>0.75</v>
      </c>
      <c r="H16" s="34">
        <v>2.8250000000000006</v>
      </c>
      <c r="I16" s="78">
        <v>2</v>
      </c>
      <c r="J16" s="33">
        <v>1</v>
      </c>
      <c r="K16" s="28">
        <v>0.5</v>
      </c>
      <c r="L16" s="33">
        <v>1</v>
      </c>
      <c r="M16" s="28">
        <v>0.5</v>
      </c>
      <c r="N16" s="34">
        <v>4</v>
      </c>
      <c r="O16" s="117" t="s">
        <v>32</v>
      </c>
      <c r="P16" s="118" t="s">
        <v>32</v>
      </c>
      <c r="Q16" s="31" t="s">
        <v>32</v>
      </c>
      <c r="R16" s="118" t="s">
        <v>32</v>
      </c>
      <c r="S16" s="31" t="s">
        <v>32</v>
      </c>
      <c r="T16" s="119" t="s">
        <v>32</v>
      </c>
    </row>
    <row r="17" spans="1:20" x14ac:dyDescent="0.25">
      <c r="A17" s="175"/>
      <c r="B17" s="7" t="s">
        <v>1</v>
      </c>
      <c r="C17" s="78">
        <v>5</v>
      </c>
      <c r="D17" s="33">
        <v>5</v>
      </c>
      <c r="E17" s="28">
        <v>1</v>
      </c>
      <c r="F17" s="33">
        <v>5</v>
      </c>
      <c r="G17" s="28">
        <v>1</v>
      </c>
      <c r="H17" s="34">
        <v>3.6</v>
      </c>
      <c r="I17" s="78">
        <v>3</v>
      </c>
      <c r="J17" s="33">
        <v>1</v>
      </c>
      <c r="K17" s="28">
        <v>0.33333333333333331</v>
      </c>
      <c r="L17" s="33">
        <v>1</v>
      </c>
      <c r="M17" s="28">
        <v>0.33333333333333331</v>
      </c>
      <c r="N17" s="34">
        <v>4</v>
      </c>
      <c r="O17" s="117" t="s">
        <v>32</v>
      </c>
      <c r="P17" s="118" t="s">
        <v>32</v>
      </c>
      <c r="Q17" s="31" t="s">
        <v>32</v>
      </c>
      <c r="R17" s="118" t="s">
        <v>32</v>
      </c>
      <c r="S17" s="31" t="s">
        <v>32</v>
      </c>
      <c r="T17" s="119" t="s">
        <v>32</v>
      </c>
    </row>
    <row r="18" spans="1:20" x14ac:dyDescent="0.25">
      <c r="A18" s="175"/>
      <c r="B18" s="7" t="s">
        <v>2</v>
      </c>
      <c r="C18" s="78">
        <v>9</v>
      </c>
      <c r="D18" s="33">
        <v>9</v>
      </c>
      <c r="E18" s="28">
        <v>1</v>
      </c>
      <c r="F18" s="33">
        <v>7</v>
      </c>
      <c r="G18" s="28">
        <v>0.77777777777777779</v>
      </c>
      <c r="H18" s="34">
        <v>3.2222222222222223</v>
      </c>
      <c r="I18" s="78">
        <v>3</v>
      </c>
      <c r="J18" s="33">
        <v>3</v>
      </c>
      <c r="K18" s="28">
        <v>1</v>
      </c>
      <c r="L18" s="33">
        <v>1</v>
      </c>
      <c r="M18" s="28">
        <v>0.33333333333333331</v>
      </c>
      <c r="N18" s="34">
        <v>1.3333333333333333</v>
      </c>
      <c r="O18" s="117" t="s">
        <v>32</v>
      </c>
      <c r="P18" s="118" t="s">
        <v>32</v>
      </c>
      <c r="Q18" s="31" t="s">
        <v>32</v>
      </c>
      <c r="R18" s="118" t="s">
        <v>32</v>
      </c>
      <c r="S18" s="31" t="s">
        <v>32</v>
      </c>
      <c r="T18" s="119" t="s">
        <v>32</v>
      </c>
    </row>
    <row r="19" spans="1:20" x14ac:dyDescent="0.25">
      <c r="A19" s="175"/>
      <c r="B19" s="7" t="s">
        <v>48</v>
      </c>
      <c r="C19" s="78">
        <v>14</v>
      </c>
      <c r="D19" s="33">
        <v>13</v>
      </c>
      <c r="E19" s="28">
        <v>0.9285714285714286</v>
      </c>
      <c r="F19" s="33">
        <v>10</v>
      </c>
      <c r="G19" s="28">
        <v>0.7142857142857143</v>
      </c>
      <c r="H19" s="34">
        <v>2.6363636363636362</v>
      </c>
      <c r="I19" s="78">
        <v>4</v>
      </c>
      <c r="J19" s="33">
        <v>3</v>
      </c>
      <c r="K19" s="28">
        <v>0.75</v>
      </c>
      <c r="L19" s="33">
        <v>2</v>
      </c>
      <c r="M19" s="28">
        <v>0.5</v>
      </c>
      <c r="N19" s="34">
        <v>2.6666666666666665</v>
      </c>
      <c r="O19" s="117" t="s">
        <v>32</v>
      </c>
      <c r="P19" s="118" t="s">
        <v>32</v>
      </c>
      <c r="Q19" s="31" t="s">
        <v>32</v>
      </c>
      <c r="R19" s="118" t="s">
        <v>32</v>
      </c>
      <c r="S19" s="31" t="s">
        <v>32</v>
      </c>
      <c r="T19" s="119" t="s">
        <v>32</v>
      </c>
    </row>
    <row r="20" spans="1:20" x14ac:dyDescent="0.25">
      <c r="A20" s="175"/>
      <c r="B20" s="7" t="s">
        <v>47</v>
      </c>
      <c r="C20" s="78">
        <v>19</v>
      </c>
      <c r="D20" s="33">
        <v>18</v>
      </c>
      <c r="E20" s="28">
        <v>0.94736842105263153</v>
      </c>
      <c r="F20" s="33">
        <v>16</v>
      </c>
      <c r="G20" s="28">
        <v>0.84210526315789469</v>
      </c>
      <c r="H20" s="34">
        <v>3.1666666666666665</v>
      </c>
      <c r="I20" s="78">
        <v>8</v>
      </c>
      <c r="J20" s="33">
        <v>6</v>
      </c>
      <c r="K20" s="28">
        <v>0.75</v>
      </c>
      <c r="L20" s="33">
        <v>4</v>
      </c>
      <c r="M20" s="28">
        <v>0.5</v>
      </c>
      <c r="N20" s="34">
        <v>2.5</v>
      </c>
      <c r="O20" s="117" t="s">
        <v>32</v>
      </c>
      <c r="P20" s="118" t="s">
        <v>32</v>
      </c>
      <c r="Q20" s="31" t="s">
        <v>32</v>
      </c>
      <c r="R20" s="118" t="s">
        <v>32</v>
      </c>
      <c r="S20" s="31" t="s">
        <v>32</v>
      </c>
      <c r="T20" s="119" t="s">
        <v>32</v>
      </c>
    </row>
    <row r="21" spans="1:20" s="71" customFormat="1" x14ac:dyDescent="0.25">
      <c r="A21" s="176"/>
      <c r="B21" s="53" t="s">
        <v>30</v>
      </c>
      <c r="C21" s="79">
        <f>IFERROR(SUM(C16:C20), "--")</f>
        <v>51</v>
      </c>
      <c r="D21" s="67">
        <f>IFERROR(SUM(D16:D20), "--")</f>
        <v>49</v>
      </c>
      <c r="E21" s="68">
        <f>IFERROR(D21/C21, "--")</f>
        <v>0.96078431372549022</v>
      </c>
      <c r="F21" s="67">
        <f>IFERROR(SUM(F16:F20), "--")</f>
        <v>41</v>
      </c>
      <c r="G21" s="68">
        <f>IFERROR(F21/C21, "--")</f>
        <v>0.80392156862745101</v>
      </c>
      <c r="H21" s="70" t="s">
        <v>32</v>
      </c>
      <c r="I21" s="79">
        <f>IFERROR(SUM(I16:I20), "--")</f>
        <v>20</v>
      </c>
      <c r="J21" s="67">
        <f>IFERROR(SUM(J16:J20), "--")</f>
        <v>14</v>
      </c>
      <c r="K21" s="68">
        <f>IFERROR(J21/I21, "--")</f>
        <v>0.7</v>
      </c>
      <c r="L21" s="67">
        <f>IFERROR(SUM(L16:L20), "--")</f>
        <v>9</v>
      </c>
      <c r="M21" s="68">
        <f>IFERROR(L21/I21, "--")</f>
        <v>0.45</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7" t="s">
        <v>17</v>
      </c>
      <c r="B22" s="35" t="s">
        <v>0</v>
      </c>
      <c r="C22" s="80">
        <v>8</v>
      </c>
      <c r="D22" s="36">
        <v>8</v>
      </c>
      <c r="E22" s="58">
        <v>1</v>
      </c>
      <c r="F22" s="36">
        <v>8</v>
      </c>
      <c r="G22" s="58">
        <v>1</v>
      </c>
      <c r="H22" s="37">
        <v>3.9571428571428569</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8"/>
      <c r="B23" s="35" t="s">
        <v>1</v>
      </c>
      <c r="C23" s="80">
        <v>8</v>
      </c>
      <c r="D23" s="36">
        <v>7</v>
      </c>
      <c r="E23" s="58">
        <v>0.875</v>
      </c>
      <c r="F23" s="36">
        <v>7</v>
      </c>
      <c r="G23" s="58">
        <v>0.875</v>
      </c>
      <c r="H23" s="37">
        <v>3.9000000000000004</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8"/>
      <c r="B24" s="35" t="s">
        <v>2</v>
      </c>
      <c r="C24" s="80">
        <v>13</v>
      </c>
      <c r="D24" s="36">
        <v>13</v>
      </c>
      <c r="E24" s="58">
        <v>1</v>
      </c>
      <c r="F24" s="36">
        <v>13</v>
      </c>
      <c r="G24" s="58">
        <v>1</v>
      </c>
      <c r="H24" s="37">
        <v>3.3636363636363638</v>
      </c>
      <c r="I24" s="80">
        <v>3</v>
      </c>
      <c r="J24" s="36">
        <v>3</v>
      </c>
      <c r="K24" s="58">
        <v>1</v>
      </c>
      <c r="L24" s="36">
        <v>3</v>
      </c>
      <c r="M24" s="58">
        <v>1</v>
      </c>
      <c r="N24" s="37">
        <v>3</v>
      </c>
      <c r="O24" s="83" t="s">
        <v>32</v>
      </c>
      <c r="P24" s="38" t="s">
        <v>32</v>
      </c>
      <c r="Q24" s="91" t="s">
        <v>32</v>
      </c>
      <c r="R24" s="38" t="s">
        <v>32</v>
      </c>
      <c r="S24" s="91" t="s">
        <v>32</v>
      </c>
      <c r="T24" s="90" t="s">
        <v>32</v>
      </c>
    </row>
    <row r="25" spans="1:20" x14ac:dyDescent="0.25">
      <c r="A25" s="148"/>
      <c r="B25" s="35" t="s">
        <v>48</v>
      </c>
      <c r="C25" s="80">
        <v>12</v>
      </c>
      <c r="D25" s="36">
        <v>12</v>
      </c>
      <c r="E25" s="58">
        <v>1</v>
      </c>
      <c r="F25" s="36">
        <v>10</v>
      </c>
      <c r="G25" s="58">
        <v>0.83333333333333337</v>
      </c>
      <c r="H25" s="37">
        <v>3.3</v>
      </c>
      <c r="I25" s="80">
        <v>1</v>
      </c>
      <c r="J25" s="36">
        <v>1</v>
      </c>
      <c r="K25" s="58">
        <v>1</v>
      </c>
      <c r="L25" s="36">
        <v>1</v>
      </c>
      <c r="M25" s="58">
        <v>1</v>
      </c>
      <c r="N25" s="37">
        <v>4</v>
      </c>
      <c r="O25" s="83" t="s">
        <v>32</v>
      </c>
      <c r="P25" s="38" t="s">
        <v>32</v>
      </c>
      <c r="Q25" s="91" t="s">
        <v>32</v>
      </c>
      <c r="R25" s="38" t="s">
        <v>32</v>
      </c>
      <c r="S25" s="91" t="s">
        <v>32</v>
      </c>
      <c r="T25" s="90" t="s">
        <v>32</v>
      </c>
    </row>
    <row r="26" spans="1:20" x14ac:dyDescent="0.25">
      <c r="A26" s="148"/>
      <c r="B26" s="35" t="s">
        <v>47</v>
      </c>
      <c r="C26" s="80">
        <v>9</v>
      </c>
      <c r="D26" s="36">
        <v>9</v>
      </c>
      <c r="E26" s="58">
        <v>1</v>
      </c>
      <c r="F26" s="36">
        <v>8</v>
      </c>
      <c r="G26" s="58">
        <v>0.88888888888888884</v>
      </c>
      <c r="H26" s="37">
        <v>3</v>
      </c>
      <c r="I26" s="80">
        <v>3</v>
      </c>
      <c r="J26" s="36">
        <v>2</v>
      </c>
      <c r="K26" s="58">
        <v>0.66666666666666663</v>
      </c>
      <c r="L26" s="36">
        <v>2</v>
      </c>
      <c r="M26" s="58">
        <v>0.66666666666666663</v>
      </c>
      <c r="N26" s="37">
        <v>3.5</v>
      </c>
      <c r="O26" s="83" t="s">
        <v>32</v>
      </c>
      <c r="P26" s="38" t="s">
        <v>32</v>
      </c>
      <c r="Q26" s="91" t="s">
        <v>32</v>
      </c>
      <c r="R26" s="38" t="s">
        <v>32</v>
      </c>
      <c r="S26" s="91" t="s">
        <v>32</v>
      </c>
      <c r="T26" s="90" t="s">
        <v>32</v>
      </c>
    </row>
    <row r="27" spans="1:20" s="71" customFormat="1" x14ac:dyDescent="0.25">
      <c r="A27" s="149"/>
      <c r="B27" s="72" t="s">
        <v>30</v>
      </c>
      <c r="C27" s="81">
        <f>IFERROR(SUM(C22:C26), "--")</f>
        <v>50</v>
      </c>
      <c r="D27" s="73">
        <f>IFERROR(SUM(D22:D26), "--")</f>
        <v>49</v>
      </c>
      <c r="E27" s="74">
        <f>IFERROR(D27/C27, "--")</f>
        <v>0.98</v>
      </c>
      <c r="F27" s="73">
        <f>IFERROR(SUM(F22:F26), "--")</f>
        <v>46</v>
      </c>
      <c r="G27" s="74">
        <f>IFERROR(F27/C27, "--")</f>
        <v>0.92</v>
      </c>
      <c r="H27" s="75" t="s">
        <v>32</v>
      </c>
      <c r="I27" s="81">
        <f>IFERROR(SUM(I22:I26), "--")</f>
        <v>7</v>
      </c>
      <c r="J27" s="73">
        <f>IFERROR(SUM(J22:J26), "--")</f>
        <v>6</v>
      </c>
      <c r="K27" s="74">
        <f>IFERROR(J27/I27, "--")</f>
        <v>0.8571428571428571</v>
      </c>
      <c r="L27" s="73">
        <f>IFERROR(SUM(L22:L26), "--")</f>
        <v>6</v>
      </c>
      <c r="M27" s="74">
        <f>IFERROR(L27/I27, "--")</f>
        <v>0.8571428571428571</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4" t="s">
        <v>92</v>
      </c>
      <c r="B28" s="7" t="s">
        <v>0</v>
      </c>
      <c r="C28" s="78">
        <v>203</v>
      </c>
      <c r="D28" s="33">
        <v>186</v>
      </c>
      <c r="E28" s="28">
        <v>0.91625615763546797</v>
      </c>
      <c r="F28" s="33">
        <v>160</v>
      </c>
      <c r="G28" s="28">
        <v>0.78817733990147787</v>
      </c>
      <c r="H28" s="34">
        <v>2.8277108433734939</v>
      </c>
      <c r="I28" s="78">
        <v>49</v>
      </c>
      <c r="J28" s="33">
        <v>41</v>
      </c>
      <c r="K28" s="28">
        <v>0.83673469387755106</v>
      </c>
      <c r="L28" s="33">
        <v>35</v>
      </c>
      <c r="M28" s="28">
        <v>0.7142857142857143</v>
      </c>
      <c r="N28" s="34">
        <v>2.8536585365853657</v>
      </c>
      <c r="O28" s="117" t="s">
        <v>32</v>
      </c>
      <c r="P28" s="118" t="s">
        <v>32</v>
      </c>
      <c r="Q28" s="31" t="s">
        <v>32</v>
      </c>
      <c r="R28" s="118" t="s">
        <v>32</v>
      </c>
      <c r="S28" s="31" t="s">
        <v>32</v>
      </c>
      <c r="T28" s="119" t="s">
        <v>32</v>
      </c>
    </row>
    <row r="29" spans="1:20" x14ac:dyDescent="0.25">
      <c r="A29" s="175"/>
      <c r="B29" s="7" t="s">
        <v>1</v>
      </c>
      <c r="C29" s="78">
        <v>228</v>
      </c>
      <c r="D29" s="33">
        <v>206</v>
      </c>
      <c r="E29" s="28">
        <v>0.90350877192982459</v>
      </c>
      <c r="F29" s="33">
        <v>180</v>
      </c>
      <c r="G29" s="28">
        <v>0.78947368421052633</v>
      </c>
      <c r="H29" s="34">
        <v>2.9791262135922323</v>
      </c>
      <c r="I29" s="78">
        <v>59</v>
      </c>
      <c r="J29" s="33">
        <v>50</v>
      </c>
      <c r="K29" s="28">
        <v>0.84745762711864403</v>
      </c>
      <c r="L29" s="33">
        <v>37</v>
      </c>
      <c r="M29" s="28">
        <v>0.6271186440677966</v>
      </c>
      <c r="N29" s="34">
        <v>2.5920000000000001</v>
      </c>
      <c r="O29" s="117" t="s">
        <v>32</v>
      </c>
      <c r="P29" s="118" t="s">
        <v>32</v>
      </c>
      <c r="Q29" s="31" t="s">
        <v>32</v>
      </c>
      <c r="R29" s="118" t="s">
        <v>32</v>
      </c>
      <c r="S29" s="31" t="s">
        <v>32</v>
      </c>
      <c r="T29" s="119" t="s">
        <v>32</v>
      </c>
    </row>
    <row r="30" spans="1:20" x14ac:dyDescent="0.25">
      <c r="A30" s="175"/>
      <c r="B30" s="7" t="s">
        <v>2</v>
      </c>
      <c r="C30" s="78">
        <v>273</v>
      </c>
      <c r="D30" s="33">
        <v>242</v>
      </c>
      <c r="E30" s="28">
        <v>0.88644688644688641</v>
      </c>
      <c r="F30" s="33">
        <v>208</v>
      </c>
      <c r="G30" s="28">
        <v>0.76190476190476186</v>
      </c>
      <c r="H30" s="34">
        <v>2.8645161290322583</v>
      </c>
      <c r="I30" s="78">
        <v>37</v>
      </c>
      <c r="J30" s="33">
        <v>29</v>
      </c>
      <c r="K30" s="28">
        <v>0.78378378378378377</v>
      </c>
      <c r="L30" s="33">
        <v>20</v>
      </c>
      <c r="M30" s="28">
        <v>0.54054054054054057</v>
      </c>
      <c r="N30" s="34">
        <v>2.4482758620689653</v>
      </c>
      <c r="O30" s="117" t="s">
        <v>32</v>
      </c>
      <c r="P30" s="118" t="s">
        <v>32</v>
      </c>
      <c r="Q30" s="31" t="s">
        <v>32</v>
      </c>
      <c r="R30" s="118" t="s">
        <v>32</v>
      </c>
      <c r="S30" s="31" t="s">
        <v>32</v>
      </c>
      <c r="T30" s="119" t="s">
        <v>32</v>
      </c>
    </row>
    <row r="31" spans="1:20" x14ac:dyDescent="0.25">
      <c r="A31" s="175"/>
      <c r="B31" s="7" t="s">
        <v>48</v>
      </c>
      <c r="C31" s="78">
        <v>279</v>
      </c>
      <c r="D31" s="33">
        <v>259</v>
      </c>
      <c r="E31" s="28">
        <v>0.92831541218637992</v>
      </c>
      <c r="F31" s="33">
        <v>223</v>
      </c>
      <c r="G31" s="28">
        <v>0.79928315412186379</v>
      </c>
      <c r="H31" s="34">
        <v>2.8155963302752296</v>
      </c>
      <c r="I31" s="78">
        <v>39</v>
      </c>
      <c r="J31" s="33">
        <v>34</v>
      </c>
      <c r="K31" s="28">
        <v>0.87179487179487181</v>
      </c>
      <c r="L31" s="33">
        <v>26</v>
      </c>
      <c r="M31" s="28">
        <v>0.66666666666666663</v>
      </c>
      <c r="N31" s="34">
        <v>2.9117647058823528</v>
      </c>
      <c r="O31" s="117" t="s">
        <v>32</v>
      </c>
      <c r="P31" s="118" t="s">
        <v>32</v>
      </c>
      <c r="Q31" s="31" t="s">
        <v>32</v>
      </c>
      <c r="R31" s="118" t="s">
        <v>32</v>
      </c>
      <c r="S31" s="31" t="s">
        <v>32</v>
      </c>
      <c r="T31" s="119" t="s">
        <v>32</v>
      </c>
    </row>
    <row r="32" spans="1:20" x14ac:dyDescent="0.25">
      <c r="A32" s="175"/>
      <c r="B32" s="7" t="s">
        <v>47</v>
      </c>
      <c r="C32" s="78">
        <v>419</v>
      </c>
      <c r="D32" s="33">
        <v>404</v>
      </c>
      <c r="E32" s="28">
        <v>0.96420047732696901</v>
      </c>
      <c r="F32" s="33">
        <v>334</v>
      </c>
      <c r="G32" s="28">
        <v>0.79713603818615753</v>
      </c>
      <c r="H32" s="34">
        <v>2.8636771300448429</v>
      </c>
      <c r="I32" s="78">
        <v>79</v>
      </c>
      <c r="J32" s="33">
        <v>66</v>
      </c>
      <c r="K32" s="28">
        <v>0.83544303797468356</v>
      </c>
      <c r="L32" s="33">
        <v>56</v>
      </c>
      <c r="M32" s="28">
        <v>0.70886075949367089</v>
      </c>
      <c r="N32" s="34">
        <v>3.0439393939393939</v>
      </c>
      <c r="O32" s="117" t="s">
        <v>32</v>
      </c>
      <c r="P32" s="118" t="s">
        <v>32</v>
      </c>
      <c r="Q32" s="31" t="s">
        <v>32</v>
      </c>
      <c r="R32" s="118" t="s">
        <v>32</v>
      </c>
      <c r="S32" s="31" t="s">
        <v>32</v>
      </c>
      <c r="T32" s="119" t="s">
        <v>32</v>
      </c>
    </row>
    <row r="33" spans="1:20" s="71" customFormat="1" x14ac:dyDescent="0.25">
      <c r="A33" s="176"/>
      <c r="B33" s="53" t="s">
        <v>30</v>
      </c>
      <c r="C33" s="79">
        <f>IFERROR(SUM(C28:C32), "--")</f>
        <v>1402</v>
      </c>
      <c r="D33" s="67">
        <f>IFERROR(SUM(D28:D32), "--")</f>
        <v>1297</v>
      </c>
      <c r="E33" s="68">
        <f>IFERROR(D33/C33, "--")</f>
        <v>0.92510699001426533</v>
      </c>
      <c r="F33" s="67">
        <f>IFERROR(SUM(F28:F32), "--")</f>
        <v>1105</v>
      </c>
      <c r="G33" s="68">
        <f>IFERROR(F33/C33, "--")</f>
        <v>0.78815977175463625</v>
      </c>
      <c r="H33" s="70" t="s">
        <v>32</v>
      </c>
      <c r="I33" s="79">
        <f>IFERROR(SUM(I28:I32), "--")</f>
        <v>263</v>
      </c>
      <c r="J33" s="67">
        <f>IFERROR(SUM(J28:J32), "--")</f>
        <v>220</v>
      </c>
      <c r="K33" s="68">
        <f>IFERROR(J33/I33, "--")</f>
        <v>0.83650190114068446</v>
      </c>
      <c r="L33" s="67">
        <f>IFERROR(SUM(L28:L32), "--")</f>
        <v>174</v>
      </c>
      <c r="M33" s="68">
        <f>IFERROR(L33/I33, "--")</f>
        <v>0.66159695817490494</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7" t="s">
        <v>18</v>
      </c>
      <c r="B34" s="35" t="s">
        <v>0</v>
      </c>
      <c r="C34" s="80">
        <v>1</v>
      </c>
      <c r="D34" s="36">
        <v>1</v>
      </c>
      <c r="E34" s="58">
        <v>1</v>
      </c>
      <c r="F34" s="36">
        <v>1</v>
      </c>
      <c r="G34" s="58">
        <v>1</v>
      </c>
      <c r="H34" s="37">
        <v>2</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8"/>
      <c r="B35" s="35" t="s">
        <v>1</v>
      </c>
      <c r="C35" s="83" t="s">
        <v>32</v>
      </c>
      <c r="D35" s="38" t="s">
        <v>32</v>
      </c>
      <c r="E35" s="91" t="s">
        <v>32</v>
      </c>
      <c r="F35" s="38" t="s">
        <v>32</v>
      </c>
      <c r="G35" s="91" t="s">
        <v>32</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8"/>
      <c r="B36" s="35" t="s">
        <v>2</v>
      </c>
      <c r="C36" s="80">
        <v>4</v>
      </c>
      <c r="D36" s="36">
        <v>4</v>
      </c>
      <c r="E36" s="58">
        <v>1</v>
      </c>
      <c r="F36" s="36">
        <v>4</v>
      </c>
      <c r="G36" s="58">
        <v>1</v>
      </c>
      <c r="H36" s="37">
        <v>3</v>
      </c>
      <c r="I36" s="80">
        <v>1</v>
      </c>
      <c r="J36" s="36">
        <v>1</v>
      </c>
      <c r="K36" s="58">
        <v>1</v>
      </c>
      <c r="L36" s="36">
        <v>1</v>
      </c>
      <c r="M36" s="58">
        <v>1</v>
      </c>
      <c r="N36" s="37">
        <v>4</v>
      </c>
      <c r="O36" s="83" t="s">
        <v>32</v>
      </c>
      <c r="P36" s="38" t="s">
        <v>32</v>
      </c>
      <c r="Q36" s="91" t="s">
        <v>32</v>
      </c>
      <c r="R36" s="38" t="s">
        <v>32</v>
      </c>
      <c r="S36" s="91" t="s">
        <v>32</v>
      </c>
      <c r="T36" s="90" t="s">
        <v>32</v>
      </c>
    </row>
    <row r="37" spans="1:20" x14ac:dyDescent="0.25">
      <c r="A37" s="148"/>
      <c r="B37" s="35" t="s">
        <v>48</v>
      </c>
      <c r="C37" s="80">
        <v>3</v>
      </c>
      <c r="D37" s="36">
        <v>2</v>
      </c>
      <c r="E37" s="58">
        <v>0.66666666666666663</v>
      </c>
      <c r="F37" s="36">
        <v>2</v>
      </c>
      <c r="G37" s="58">
        <v>0.66666666666666663</v>
      </c>
      <c r="H37" s="37">
        <v>4</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8"/>
      <c r="B38" s="35" t="s">
        <v>47</v>
      </c>
      <c r="C38" s="80">
        <v>4</v>
      </c>
      <c r="D38" s="36">
        <v>4</v>
      </c>
      <c r="E38" s="58">
        <v>1</v>
      </c>
      <c r="F38" s="36">
        <v>1</v>
      </c>
      <c r="G38" s="58">
        <v>0.25</v>
      </c>
      <c r="H38" s="37">
        <v>0</v>
      </c>
      <c r="I38" s="80">
        <v>1</v>
      </c>
      <c r="J38" s="36">
        <v>0</v>
      </c>
      <c r="K38" s="58">
        <v>0</v>
      </c>
      <c r="L38" s="36">
        <v>0</v>
      </c>
      <c r="M38" s="58">
        <v>0</v>
      </c>
      <c r="N38" s="37" t="s">
        <v>32</v>
      </c>
      <c r="O38" s="83" t="s">
        <v>32</v>
      </c>
      <c r="P38" s="38" t="s">
        <v>32</v>
      </c>
      <c r="Q38" s="91" t="s">
        <v>32</v>
      </c>
      <c r="R38" s="38" t="s">
        <v>32</v>
      </c>
      <c r="S38" s="91" t="s">
        <v>32</v>
      </c>
      <c r="T38" s="90" t="s">
        <v>32</v>
      </c>
    </row>
    <row r="39" spans="1:20" s="71" customFormat="1" x14ac:dyDescent="0.25">
      <c r="A39" s="149"/>
      <c r="B39" s="72" t="s">
        <v>30</v>
      </c>
      <c r="C39" s="81">
        <f>IFERROR(SUM(C34:C38), "--")</f>
        <v>12</v>
      </c>
      <c r="D39" s="73">
        <f>IFERROR(SUM(D34:D38), "--")</f>
        <v>11</v>
      </c>
      <c r="E39" s="74">
        <f>IFERROR(D39/C39, "--")</f>
        <v>0.91666666666666663</v>
      </c>
      <c r="F39" s="73">
        <f>IFERROR(SUM(F34:F38), "--")</f>
        <v>8</v>
      </c>
      <c r="G39" s="74">
        <f>IFERROR(F39/C39, "--")</f>
        <v>0.66666666666666663</v>
      </c>
      <c r="H39" s="75" t="s">
        <v>32</v>
      </c>
      <c r="I39" s="81">
        <f>IFERROR(SUM(I34:I38), "--")</f>
        <v>2</v>
      </c>
      <c r="J39" s="73">
        <f>IFERROR(SUM(J34:J38), "--")</f>
        <v>1</v>
      </c>
      <c r="K39" s="74">
        <f>IFERROR(J39/I39, "--")</f>
        <v>0.5</v>
      </c>
      <c r="L39" s="73">
        <f>IFERROR(SUM(L34:L38), "--")</f>
        <v>1</v>
      </c>
      <c r="M39" s="74">
        <f>IFERROR(L39/I39, "--")</f>
        <v>0.5</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71" t="s">
        <v>56</v>
      </c>
      <c r="B40" s="7" t="s">
        <v>0</v>
      </c>
      <c r="C40" s="78">
        <v>128</v>
      </c>
      <c r="D40" s="33">
        <v>115</v>
      </c>
      <c r="E40" s="28">
        <v>0.8984375</v>
      </c>
      <c r="F40" s="33">
        <v>105</v>
      </c>
      <c r="G40" s="28">
        <v>0.8203125</v>
      </c>
      <c r="H40" s="34">
        <v>3.1693877551020408</v>
      </c>
      <c r="I40" s="78">
        <v>82</v>
      </c>
      <c r="J40" s="33">
        <v>71</v>
      </c>
      <c r="K40" s="28">
        <v>0.86585365853658536</v>
      </c>
      <c r="L40" s="33">
        <v>62</v>
      </c>
      <c r="M40" s="28">
        <v>0.75609756097560976</v>
      </c>
      <c r="N40" s="34">
        <v>3.1816901408450704</v>
      </c>
      <c r="O40" s="117" t="s">
        <v>32</v>
      </c>
      <c r="P40" s="118" t="s">
        <v>32</v>
      </c>
      <c r="Q40" s="31" t="s">
        <v>32</v>
      </c>
      <c r="R40" s="118" t="s">
        <v>32</v>
      </c>
      <c r="S40" s="31" t="s">
        <v>32</v>
      </c>
      <c r="T40" s="119" t="s">
        <v>32</v>
      </c>
    </row>
    <row r="41" spans="1:20" x14ac:dyDescent="0.25">
      <c r="A41" s="172"/>
      <c r="B41" s="7" t="s">
        <v>1</v>
      </c>
      <c r="C41" s="78">
        <v>175</v>
      </c>
      <c r="D41" s="33">
        <v>162</v>
      </c>
      <c r="E41" s="28">
        <v>0.92571428571428571</v>
      </c>
      <c r="F41" s="33">
        <v>142</v>
      </c>
      <c r="G41" s="28">
        <v>0.81142857142857139</v>
      </c>
      <c r="H41" s="34">
        <v>3.2111801242236027</v>
      </c>
      <c r="I41" s="78">
        <v>104</v>
      </c>
      <c r="J41" s="33">
        <v>92</v>
      </c>
      <c r="K41" s="28">
        <v>0.88461538461538458</v>
      </c>
      <c r="L41" s="33">
        <v>81</v>
      </c>
      <c r="M41" s="28">
        <v>0.77884615384615385</v>
      </c>
      <c r="N41" s="34">
        <v>3.1695652173913049</v>
      </c>
      <c r="O41" s="117" t="s">
        <v>32</v>
      </c>
      <c r="P41" s="118" t="s">
        <v>32</v>
      </c>
      <c r="Q41" s="31" t="s">
        <v>32</v>
      </c>
      <c r="R41" s="118" t="s">
        <v>32</v>
      </c>
      <c r="S41" s="31" t="s">
        <v>32</v>
      </c>
      <c r="T41" s="119" t="s">
        <v>32</v>
      </c>
    </row>
    <row r="42" spans="1:20" x14ac:dyDescent="0.25">
      <c r="A42" s="172"/>
      <c r="B42" s="7" t="s">
        <v>2</v>
      </c>
      <c r="C42" s="78">
        <v>175</v>
      </c>
      <c r="D42" s="33">
        <v>160</v>
      </c>
      <c r="E42" s="28">
        <v>0.91428571428571426</v>
      </c>
      <c r="F42" s="33">
        <v>148</v>
      </c>
      <c r="G42" s="28">
        <v>0.84571428571428575</v>
      </c>
      <c r="H42" s="34">
        <v>3.2743243243243243</v>
      </c>
      <c r="I42" s="78">
        <v>75</v>
      </c>
      <c r="J42" s="33">
        <v>64</v>
      </c>
      <c r="K42" s="28">
        <v>0.85333333333333339</v>
      </c>
      <c r="L42" s="33">
        <v>53</v>
      </c>
      <c r="M42" s="28">
        <v>0.70666666666666667</v>
      </c>
      <c r="N42" s="34">
        <v>3</v>
      </c>
      <c r="O42" s="117" t="s">
        <v>32</v>
      </c>
      <c r="P42" s="118" t="s">
        <v>32</v>
      </c>
      <c r="Q42" s="31" t="s">
        <v>32</v>
      </c>
      <c r="R42" s="118" t="s">
        <v>32</v>
      </c>
      <c r="S42" s="31" t="s">
        <v>32</v>
      </c>
      <c r="T42" s="119" t="s">
        <v>32</v>
      </c>
    </row>
    <row r="43" spans="1:20" x14ac:dyDescent="0.25">
      <c r="A43" s="172"/>
      <c r="B43" s="7" t="s">
        <v>48</v>
      </c>
      <c r="C43" s="78">
        <v>187</v>
      </c>
      <c r="D43" s="33">
        <v>166</v>
      </c>
      <c r="E43" s="28">
        <v>0.88770053475935828</v>
      </c>
      <c r="F43" s="33">
        <v>149</v>
      </c>
      <c r="G43" s="28">
        <v>0.79679144385026734</v>
      </c>
      <c r="H43" s="34">
        <v>2.9821138211382112</v>
      </c>
      <c r="I43" s="78">
        <v>90</v>
      </c>
      <c r="J43" s="33">
        <v>81</v>
      </c>
      <c r="K43" s="28">
        <v>0.9</v>
      </c>
      <c r="L43" s="33">
        <v>78</v>
      </c>
      <c r="M43" s="28">
        <v>0.8666666666666667</v>
      </c>
      <c r="N43" s="34">
        <v>3.5449999999999999</v>
      </c>
      <c r="O43" s="117" t="s">
        <v>32</v>
      </c>
      <c r="P43" s="118" t="s">
        <v>32</v>
      </c>
      <c r="Q43" s="31" t="s">
        <v>32</v>
      </c>
      <c r="R43" s="118" t="s">
        <v>32</v>
      </c>
      <c r="S43" s="31" t="s">
        <v>32</v>
      </c>
      <c r="T43" s="119" t="s">
        <v>32</v>
      </c>
    </row>
    <row r="44" spans="1:20" x14ac:dyDescent="0.25">
      <c r="A44" s="172"/>
      <c r="B44" s="7" t="s">
        <v>47</v>
      </c>
      <c r="C44" s="78">
        <v>159</v>
      </c>
      <c r="D44" s="33">
        <v>151</v>
      </c>
      <c r="E44" s="28">
        <v>0.94968553459119498</v>
      </c>
      <c r="F44" s="33">
        <v>127</v>
      </c>
      <c r="G44" s="28">
        <v>0.79874213836477992</v>
      </c>
      <c r="H44" s="34">
        <v>2.9061403508771932</v>
      </c>
      <c r="I44" s="78">
        <v>120</v>
      </c>
      <c r="J44" s="33">
        <v>109</v>
      </c>
      <c r="K44" s="28">
        <v>0.90833333333333333</v>
      </c>
      <c r="L44" s="33">
        <v>96</v>
      </c>
      <c r="M44" s="28">
        <v>0.8</v>
      </c>
      <c r="N44" s="34">
        <v>3.1722222222222221</v>
      </c>
      <c r="O44" s="117" t="s">
        <v>32</v>
      </c>
      <c r="P44" s="118" t="s">
        <v>32</v>
      </c>
      <c r="Q44" s="31" t="s">
        <v>32</v>
      </c>
      <c r="R44" s="118" t="s">
        <v>32</v>
      </c>
      <c r="S44" s="31" t="s">
        <v>32</v>
      </c>
      <c r="T44" s="119" t="s">
        <v>32</v>
      </c>
    </row>
    <row r="45" spans="1:20" s="71" customFormat="1" x14ac:dyDescent="0.25">
      <c r="A45" s="173"/>
      <c r="B45" s="53" t="s">
        <v>30</v>
      </c>
      <c r="C45" s="79">
        <f>IFERROR(SUM(C40:C44), "--")</f>
        <v>824</v>
      </c>
      <c r="D45" s="67">
        <f>IFERROR(SUM(D40:D44), "--")</f>
        <v>754</v>
      </c>
      <c r="E45" s="68">
        <f>IFERROR(D45/C45, "--")</f>
        <v>0.91504854368932043</v>
      </c>
      <c r="F45" s="67">
        <f>IFERROR(SUM(F40:F44), "--")</f>
        <v>671</v>
      </c>
      <c r="G45" s="68">
        <f>IFERROR(F45/C45, "--")</f>
        <v>0.81432038834951459</v>
      </c>
      <c r="H45" s="70" t="s">
        <v>32</v>
      </c>
      <c r="I45" s="79">
        <f>IFERROR(SUM(I40:I44), "--")</f>
        <v>471</v>
      </c>
      <c r="J45" s="67">
        <f>IFERROR(SUM(J40:J44), "--")</f>
        <v>417</v>
      </c>
      <c r="K45" s="68">
        <f>IFERROR(J45/I45, "--")</f>
        <v>0.88535031847133761</v>
      </c>
      <c r="L45" s="67">
        <f>IFERROR(SUM(L40:L44), "--")</f>
        <v>370</v>
      </c>
      <c r="M45" s="68">
        <f>IFERROR(L45/I45, "--")</f>
        <v>0.78556263269639071</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3" t="s">
        <v>41</v>
      </c>
      <c r="B46" s="35" t="s">
        <v>0</v>
      </c>
      <c r="C46" s="83">
        <v>24</v>
      </c>
      <c r="D46" s="36">
        <v>23</v>
      </c>
      <c r="E46" s="58">
        <v>0.95833333333333337</v>
      </c>
      <c r="F46" s="36">
        <v>20</v>
      </c>
      <c r="G46" s="58">
        <v>0.83333333333333337</v>
      </c>
      <c r="H46" s="37">
        <v>2.9380952380952383</v>
      </c>
      <c r="I46" s="83">
        <v>12</v>
      </c>
      <c r="J46" s="36">
        <v>10</v>
      </c>
      <c r="K46" s="58">
        <v>0.83333333333333337</v>
      </c>
      <c r="L46" s="36">
        <v>9</v>
      </c>
      <c r="M46" s="58">
        <v>0.75</v>
      </c>
      <c r="N46" s="37">
        <v>3.3</v>
      </c>
      <c r="O46" s="83" t="s">
        <v>32</v>
      </c>
      <c r="P46" s="38" t="s">
        <v>32</v>
      </c>
      <c r="Q46" s="91" t="s">
        <v>32</v>
      </c>
      <c r="R46" s="38" t="s">
        <v>32</v>
      </c>
      <c r="S46" s="91" t="s">
        <v>32</v>
      </c>
      <c r="T46" s="90" t="s">
        <v>32</v>
      </c>
    </row>
    <row r="47" spans="1:20" x14ac:dyDescent="0.25">
      <c r="A47" s="154"/>
      <c r="B47" s="35" t="s">
        <v>1</v>
      </c>
      <c r="C47" s="80">
        <v>28</v>
      </c>
      <c r="D47" s="36">
        <v>23</v>
      </c>
      <c r="E47" s="58">
        <v>0.8214285714285714</v>
      </c>
      <c r="F47" s="36">
        <v>20</v>
      </c>
      <c r="G47" s="58">
        <v>0.7142857142857143</v>
      </c>
      <c r="H47" s="37">
        <v>3.1913043478260872</v>
      </c>
      <c r="I47" s="80">
        <v>17</v>
      </c>
      <c r="J47" s="36">
        <v>15</v>
      </c>
      <c r="K47" s="58">
        <v>0.88235294117647056</v>
      </c>
      <c r="L47" s="36">
        <v>13</v>
      </c>
      <c r="M47" s="58">
        <v>0.76470588235294112</v>
      </c>
      <c r="N47" s="37">
        <v>2.9333333333333331</v>
      </c>
      <c r="O47" s="83" t="s">
        <v>32</v>
      </c>
      <c r="P47" s="38" t="s">
        <v>32</v>
      </c>
      <c r="Q47" s="91" t="s">
        <v>32</v>
      </c>
      <c r="R47" s="38" t="s">
        <v>32</v>
      </c>
      <c r="S47" s="91" t="s">
        <v>32</v>
      </c>
      <c r="T47" s="90" t="s">
        <v>32</v>
      </c>
    </row>
    <row r="48" spans="1:20" x14ac:dyDescent="0.25">
      <c r="A48" s="154"/>
      <c r="B48" s="35" t="s">
        <v>2</v>
      </c>
      <c r="C48" s="80">
        <v>44</v>
      </c>
      <c r="D48" s="36">
        <v>40</v>
      </c>
      <c r="E48" s="58">
        <v>0.90909090909090906</v>
      </c>
      <c r="F48" s="36">
        <v>36</v>
      </c>
      <c r="G48" s="58">
        <v>0.81818181818181823</v>
      </c>
      <c r="H48" s="37">
        <v>2.9911764705882358</v>
      </c>
      <c r="I48" s="80">
        <v>13</v>
      </c>
      <c r="J48" s="36">
        <v>7</v>
      </c>
      <c r="K48" s="58">
        <v>0.53846153846153844</v>
      </c>
      <c r="L48" s="36">
        <v>5</v>
      </c>
      <c r="M48" s="58">
        <v>0.38461538461538464</v>
      </c>
      <c r="N48" s="37">
        <v>2.5714285714285716</v>
      </c>
      <c r="O48" s="83" t="s">
        <v>32</v>
      </c>
      <c r="P48" s="38" t="s">
        <v>32</v>
      </c>
      <c r="Q48" s="91" t="s">
        <v>32</v>
      </c>
      <c r="R48" s="38" t="s">
        <v>32</v>
      </c>
      <c r="S48" s="91" t="s">
        <v>32</v>
      </c>
      <c r="T48" s="90" t="s">
        <v>32</v>
      </c>
    </row>
    <row r="49" spans="1:20" x14ac:dyDescent="0.25">
      <c r="A49" s="154"/>
      <c r="B49" s="35" t="s">
        <v>48</v>
      </c>
      <c r="C49" s="80">
        <v>48</v>
      </c>
      <c r="D49" s="36">
        <v>47</v>
      </c>
      <c r="E49" s="58">
        <v>0.97916666666666663</v>
      </c>
      <c r="F49" s="36">
        <v>34</v>
      </c>
      <c r="G49" s="58">
        <v>0.70833333333333337</v>
      </c>
      <c r="H49" s="37">
        <v>2.5249999999999999</v>
      </c>
      <c r="I49" s="80">
        <v>15</v>
      </c>
      <c r="J49" s="36">
        <v>13</v>
      </c>
      <c r="K49" s="58">
        <v>0.8666666666666667</v>
      </c>
      <c r="L49" s="36">
        <v>8</v>
      </c>
      <c r="M49" s="58">
        <v>0.53333333333333333</v>
      </c>
      <c r="N49" s="37">
        <v>2.4076923076923076</v>
      </c>
      <c r="O49" s="83" t="s">
        <v>32</v>
      </c>
      <c r="P49" s="38" t="s">
        <v>32</v>
      </c>
      <c r="Q49" s="91" t="s">
        <v>32</v>
      </c>
      <c r="R49" s="38" t="s">
        <v>32</v>
      </c>
      <c r="S49" s="91" t="s">
        <v>32</v>
      </c>
      <c r="T49" s="90" t="s">
        <v>32</v>
      </c>
    </row>
    <row r="50" spans="1:20" x14ac:dyDescent="0.25">
      <c r="A50" s="154"/>
      <c r="B50" s="35" t="s">
        <v>47</v>
      </c>
      <c r="C50" s="80">
        <v>52</v>
      </c>
      <c r="D50" s="36">
        <v>50</v>
      </c>
      <c r="E50" s="58">
        <v>0.96153846153846156</v>
      </c>
      <c r="F50" s="36">
        <v>44</v>
      </c>
      <c r="G50" s="58">
        <v>0.84615384615384615</v>
      </c>
      <c r="H50" s="37">
        <v>3.0894736842105268</v>
      </c>
      <c r="I50" s="80">
        <v>8</v>
      </c>
      <c r="J50" s="36">
        <v>7</v>
      </c>
      <c r="K50" s="58">
        <v>0.875</v>
      </c>
      <c r="L50" s="36">
        <v>2</v>
      </c>
      <c r="M50" s="58">
        <v>0.25</v>
      </c>
      <c r="N50" s="37">
        <v>1.1428571428571428</v>
      </c>
      <c r="O50" s="83" t="s">
        <v>32</v>
      </c>
      <c r="P50" s="38" t="s">
        <v>32</v>
      </c>
      <c r="Q50" s="91" t="s">
        <v>32</v>
      </c>
      <c r="R50" s="38" t="s">
        <v>32</v>
      </c>
      <c r="S50" s="91" t="s">
        <v>32</v>
      </c>
      <c r="T50" s="90" t="s">
        <v>32</v>
      </c>
    </row>
    <row r="51" spans="1:20" s="71" customFormat="1" x14ac:dyDescent="0.25">
      <c r="A51" s="155"/>
      <c r="B51" s="72" t="s">
        <v>30</v>
      </c>
      <c r="C51" s="81">
        <f>IFERROR(SUM(C46:C50), "--")</f>
        <v>196</v>
      </c>
      <c r="D51" s="73">
        <f>IFERROR(SUM(D46:D50), "--")</f>
        <v>183</v>
      </c>
      <c r="E51" s="74">
        <f>IFERROR(D51/C51, "--")</f>
        <v>0.93367346938775508</v>
      </c>
      <c r="F51" s="73">
        <f>IFERROR(SUM(F46:F50), "--")</f>
        <v>154</v>
      </c>
      <c r="G51" s="74">
        <f>IFERROR(F51/C51, "--")</f>
        <v>0.7857142857142857</v>
      </c>
      <c r="H51" s="75" t="s">
        <v>32</v>
      </c>
      <c r="I51" s="81">
        <f>IFERROR(SUM(I46:I50), "--")</f>
        <v>65</v>
      </c>
      <c r="J51" s="73">
        <f>IFERROR(SUM(J46:J50), "--")</f>
        <v>52</v>
      </c>
      <c r="K51" s="74">
        <f>IFERROR(J51/I51, "--")</f>
        <v>0.8</v>
      </c>
      <c r="L51" s="73">
        <f>IFERROR(SUM(L46:L50), "--")</f>
        <v>37</v>
      </c>
      <c r="M51" s="74">
        <f>IFERROR(L51/I51, "--")</f>
        <v>0.56923076923076921</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71" t="s">
        <v>42</v>
      </c>
      <c r="B52" s="76" t="s">
        <v>0</v>
      </c>
      <c r="C52" s="78">
        <v>3</v>
      </c>
      <c r="D52" s="33">
        <v>3</v>
      </c>
      <c r="E52" s="28">
        <v>1</v>
      </c>
      <c r="F52" s="33">
        <v>3</v>
      </c>
      <c r="G52" s="28">
        <v>1</v>
      </c>
      <c r="H52" s="34">
        <v>4</v>
      </c>
      <c r="I52" s="78">
        <v>3</v>
      </c>
      <c r="J52" s="33">
        <v>3</v>
      </c>
      <c r="K52" s="28">
        <v>1</v>
      </c>
      <c r="L52" s="33">
        <v>2</v>
      </c>
      <c r="M52" s="28">
        <v>0.66666666666666663</v>
      </c>
      <c r="N52" s="34">
        <v>2.6666666666666665</v>
      </c>
      <c r="O52" s="117" t="s">
        <v>32</v>
      </c>
      <c r="P52" s="118" t="s">
        <v>32</v>
      </c>
      <c r="Q52" s="31" t="s">
        <v>32</v>
      </c>
      <c r="R52" s="118" t="s">
        <v>32</v>
      </c>
      <c r="S52" s="31" t="s">
        <v>32</v>
      </c>
      <c r="T52" s="119" t="s">
        <v>32</v>
      </c>
    </row>
    <row r="53" spans="1:20" x14ac:dyDescent="0.25">
      <c r="A53" s="172"/>
      <c r="B53" s="76" t="s">
        <v>1</v>
      </c>
      <c r="C53" s="78">
        <v>7</v>
      </c>
      <c r="D53" s="33">
        <v>6</v>
      </c>
      <c r="E53" s="28">
        <v>0.8571428571428571</v>
      </c>
      <c r="F53" s="33">
        <v>5</v>
      </c>
      <c r="G53" s="28">
        <v>0.7142857142857143</v>
      </c>
      <c r="H53" s="34">
        <v>2.7166666666666668</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72"/>
      <c r="B54" s="76" t="s">
        <v>2</v>
      </c>
      <c r="C54" s="78">
        <v>1</v>
      </c>
      <c r="D54" s="33">
        <v>1</v>
      </c>
      <c r="E54" s="28">
        <v>1</v>
      </c>
      <c r="F54" s="33">
        <v>1</v>
      </c>
      <c r="G54" s="28">
        <v>1</v>
      </c>
      <c r="H54" s="34">
        <v>4</v>
      </c>
      <c r="I54" s="117" t="s">
        <v>32</v>
      </c>
      <c r="J54" s="118" t="s">
        <v>32</v>
      </c>
      <c r="K54" s="31" t="s">
        <v>32</v>
      </c>
      <c r="L54" s="118" t="s">
        <v>32</v>
      </c>
      <c r="M54" s="31" t="s">
        <v>32</v>
      </c>
      <c r="N54" s="119" t="s">
        <v>32</v>
      </c>
      <c r="O54" s="117" t="s">
        <v>32</v>
      </c>
      <c r="P54" s="118" t="s">
        <v>32</v>
      </c>
      <c r="Q54" s="31" t="s">
        <v>32</v>
      </c>
      <c r="R54" s="118" t="s">
        <v>32</v>
      </c>
      <c r="S54" s="31" t="s">
        <v>32</v>
      </c>
      <c r="T54" s="119" t="s">
        <v>32</v>
      </c>
    </row>
    <row r="55" spans="1:20" x14ac:dyDescent="0.25">
      <c r="A55" s="172"/>
      <c r="B55" s="76" t="s">
        <v>48</v>
      </c>
      <c r="C55" s="78">
        <v>6</v>
      </c>
      <c r="D55" s="33">
        <v>4</v>
      </c>
      <c r="E55" s="28">
        <v>0.66666666666666663</v>
      </c>
      <c r="F55" s="33">
        <v>3</v>
      </c>
      <c r="G55" s="28">
        <v>0.5</v>
      </c>
      <c r="H55" s="34">
        <v>2.2333333333333334</v>
      </c>
      <c r="I55" s="78">
        <v>1</v>
      </c>
      <c r="J55" s="33">
        <v>1</v>
      </c>
      <c r="K55" s="28">
        <v>1</v>
      </c>
      <c r="L55" s="33">
        <v>1</v>
      </c>
      <c r="M55" s="28">
        <v>1</v>
      </c>
      <c r="N55" s="34">
        <v>2</v>
      </c>
      <c r="O55" s="117" t="s">
        <v>32</v>
      </c>
      <c r="P55" s="118" t="s">
        <v>32</v>
      </c>
      <c r="Q55" s="31" t="s">
        <v>32</v>
      </c>
      <c r="R55" s="118" t="s">
        <v>32</v>
      </c>
      <c r="S55" s="31" t="s">
        <v>32</v>
      </c>
      <c r="T55" s="119" t="s">
        <v>32</v>
      </c>
    </row>
    <row r="56" spans="1:20" x14ac:dyDescent="0.25">
      <c r="A56" s="172"/>
      <c r="B56" s="76" t="s">
        <v>47</v>
      </c>
      <c r="C56" s="78">
        <v>4</v>
      </c>
      <c r="D56" s="33">
        <v>4</v>
      </c>
      <c r="E56" s="28">
        <v>1</v>
      </c>
      <c r="F56" s="33">
        <v>3</v>
      </c>
      <c r="G56" s="28">
        <v>0.75</v>
      </c>
      <c r="H56" s="34">
        <v>2.3333333333333335</v>
      </c>
      <c r="I56" s="78">
        <v>1</v>
      </c>
      <c r="J56" s="33">
        <v>1</v>
      </c>
      <c r="K56" s="28">
        <v>1</v>
      </c>
      <c r="L56" s="33">
        <v>1</v>
      </c>
      <c r="M56" s="28">
        <v>1</v>
      </c>
      <c r="N56" s="34">
        <v>4</v>
      </c>
      <c r="O56" s="117" t="s">
        <v>32</v>
      </c>
      <c r="P56" s="118" t="s">
        <v>32</v>
      </c>
      <c r="Q56" s="31" t="s">
        <v>32</v>
      </c>
      <c r="R56" s="118" t="s">
        <v>32</v>
      </c>
      <c r="S56" s="31" t="s">
        <v>32</v>
      </c>
      <c r="T56" s="119" t="s">
        <v>32</v>
      </c>
    </row>
    <row r="57" spans="1:20" s="71" customFormat="1" x14ac:dyDescent="0.25">
      <c r="A57" s="173"/>
      <c r="B57" s="77" t="s">
        <v>30</v>
      </c>
      <c r="C57" s="82">
        <f>IFERROR(SUM(C52:C56), "--")</f>
        <v>21</v>
      </c>
      <c r="D57" s="77">
        <f>IFERROR(SUM(D52:D56), "--")</f>
        <v>18</v>
      </c>
      <c r="E57" s="68">
        <f>IFERROR(D57/C57, "--")</f>
        <v>0.8571428571428571</v>
      </c>
      <c r="F57" s="77">
        <f>IFERROR(SUM(F52:F56), "--")</f>
        <v>15</v>
      </c>
      <c r="G57" s="68">
        <f>IFERROR(F57/C57, "--")</f>
        <v>0.7142857142857143</v>
      </c>
      <c r="H57" s="70" t="s">
        <v>32</v>
      </c>
      <c r="I57" s="79">
        <f>IFERROR(SUM(I52:I56), "--")</f>
        <v>5</v>
      </c>
      <c r="J57" s="67">
        <f>IFERROR(SUM(J52:J56), "--")</f>
        <v>5</v>
      </c>
      <c r="K57" s="68">
        <f>IFERROR(J57/I57, "--")</f>
        <v>1</v>
      </c>
      <c r="L57" s="67">
        <f>IFERROR(SUM(L52:L56), "--")</f>
        <v>4</v>
      </c>
      <c r="M57" s="68">
        <f>IFERROR(L57/I57, "--")</f>
        <v>0.8</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18</v>
      </c>
      <c r="C3" s="44">
        <v>1556.3362500000001</v>
      </c>
      <c r="D3" s="45">
        <v>466.80751349730059</v>
      </c>
      <c r="E3" s="44">
        <v>51.877875000000003</v>
      </c>
      <c r="F3" s="44">
        <v>3.3339999999999996</v>
      </c>
      <c r="G3" s="46">
        <v>3.3339999999999996</v>
      </c>
      <c r="H3" s="45">
        <v>15.56025044991002</v>
      </c>
      <c r="I3" s="43">
        <v>538</v>
      </c>
      <c r="J3" s="43">
        <v>390</v>
      </c>
      <c r="K3" s="47">
        <v>1.3794871794871795</v>
      </c>
    </row>
    <row r="4" spans="1:11" x14ac:dyDescent="0.25">
      <c r="A4" s="21" t="s">
        <v>1</v>
      </c>
      <c r="B4" s="43">
        <v>18</v>
      </c>
      <c r="C4" s="44">
        <v>1948.2135599999997</v>
      </c>
      <c r="D4" s="45">
        <v>584.45237895242099</v>
      </c>
      <c r="E4" s="44">
        <v>64.940451999999993</v>
      </c>
      <c r="F4" s="44">
        <v>3.3333999999999997</v>
      </c>
      <c r="G4" s="46">
        <v>3.3333999999999997</v>
      </c>
      <c r="H4" s="45">
        <v>19.481745965080698</v>
      </c>
      <c r="I4" s="43">
        <v>654</v>
      </c>
      <c r="J4" s="43">
        <v>670</v>
      </c>
      <c r="K4" s="47">
        <v>0.9761194029850746</v>
      </c>
    </row>
    <row r="5" spans="1:11" x14ac:dyDescent="0.25">
      <c r="A5" s="21" t="s">
        <v>2</v>
      </c>
      <c r="B5" s="43">
        <v>24</v>
      </c>
      <c r="C5" s="44">
        <v>2029.4408274000002</v>
      </c>
      <c r="D5" s="45">
        <v>464.75389364966685</v>
      </c>
      <c r="E5" s="44">
        <v>67.648027580000004</v>
      </c>
      <c r="F5" s="44">
        <v>4.3666999999999998</v>
      </c>
      <c r="G5" s="46">
        <v>4.3666999999999998</v>
      </c>
      <c r="H5" s="45">
        <v>15.491796454988895</v>
      </c>
      <c r="I5" s="43">
        <v>709</v>
      </c>
      <c r="J5" s="43">
        <v>1092</v>
      </c>
      <c r="K5" s="47">
        <v>0.64926739926739929</v>
      </c>
    </row>
    <row r="6" spans="1:11" x14ac:dyDescent="0.25">
      <c r="A6" s="21" t="s">
        <v>48</v>
      </c>
      <c r="B6" s="43">
        <v>28</v>
      </c>
      <c r="C6" s="44">
        <v>1996.4390386559999</v>
      </c>
      <c r="D6" s="48">
        <v>464.3097443267128</v>
      </c>
      <c r="E6" s="46">
        <v>66.547967955199994</v>
      </c>
      <c r="F6" s="46">
        <v>4.2998000000000003</v>
      </c>
      <c r="G6" s="46">
        <v>4.2998000000000003</v>
      </c>
      <c r="H6" s="48">
        <v>15.476991477557092</v>
      </c>
      <c r="I6" s="43">
        <v>836</v>
      </c>
      <c r="J6" s="43">
        <v>1284</v>
      </c>
      <c r="K6" s="47">
        <v>0.65109034267912769</v>
      </c>
    </row>
    <row r="7" spans="1:11" x14ac:dyDescent="0.25">
      <c r="A7" s="21" t="s">
        <v>47</v>
      </c>
      <c r="B7" s="43">
        <v>30</v>
      </c>
      <c r="C7" s="44">
        <v>2198.92228617</v>
      </c>
      <c r="D7" s="45">
        <v>527.78779400667236</v>
      </c>
      <c r="E7" s="44">
        <v>73.297409539</v>
      </c>
      <c r="F7" s="44">
        <v>4.1663000000000014</v>
      </c>
      <c r="G7" s="46">
        <v>3.1663000000000014</v>
      </c>
      <c r="H7" s="45">
        <v>17.592926466889079</v>
      </c>
      <c r="I7" s="43">
        <v>1108</v>
      </c>
      <c r="J7" s="43">
        <v>1291</v>
      </c>
      <c r="K7" s="47">
        <v>0.85824941905499608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2019-11-18T17:27:30Z</cp:lastPrinted>
  <dcterms:created xsi:type="dcterms:W3CDTF">2017-08-25T00:23:23Z</dcterms:created>
  <dcterms:modified xsi:type="dcterms:W3CDTF">2019-11-22T18:19:07Z</dcterms:modified>
</cp:coreProperties>
</file>